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DE DATOS" sheetId="1" state="visible" r:id="rId2"/>
    <sheet name="PROCESAMIENTO ESTADÍSTICO 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<sst xmlns="http://schemas.openxmlformats.org/spreadsheetml/2006/main" count="416" uniqueCount="92">
  <si>
    <t xml:space="preserve">Sexo </t>
  </si>
  <si>
    <t xml:space="preserve">Condición socioec. Def</t>
  </si>
  <si>
    <t xml:space="preserve">Edad de la madre durante la gestación </t>
  </si>
  <si>
    <t xml:space="preserve">Tiempo de gestación </t>
  </si>
  <si>
    <t xml:space="preserve">Peso al nacer</t>
  </si>
  <si>
    <t xml:space="preserve">Talla al nacer</t>
  </si>
  <si>
    <t xml:space="preserve">C.C al nacer</t>
  </si>
  <si>
    <t xml:space="preserve">APGAR (al nacer, 5 min)</t>
  </si>
  <si>
    <t xml:space="preserve">Antecedentes patológicos familiares y personales</t>
  </si>
  <si>
    <t xml:space="preserve">M</t>
  </si>
  <si>
    <t xml:space="preserve">F</t>
  </si>
  <si>
    <t xml:space="preserve">Polidactilia</t>
  </si>
  <si>
    <t xml:space="preserve">Refjo Gastroesofágico </t>
  </si>
  <si>
    <t xml:space="preserve">SI</t>
  </si>
  <si>
    <t xml:space="preserve"> Atraso Desarrollo psicomotor </t>
  </si>
  <si>
    <t xml:space="preserve">Estridor congénito laringeo</t>
  </si>
  <si>
    <t xml:space="preserve">Apendice Supraesternal</t>
  </si>
  <si>
    <t xml:space="preserve">Hidrocele bilateral, Criptorquidia bilateral</t>
  </si>
  <si>
    <t xml:space="preserve">Fractura de Clavicula Derecha </t>
  </si>
  <si>
    <t xml:space="preserve">D gestacional materna</t>
  </si>
  <si>
    <t xml:space="preserve">Criptorquidia bilateral</t>
  </si>
  <si>
    <t xml:space="preserve">FM</t>
  </si>
  <si>
    <t xml:space="preserve">Reflujo gastroesofágico </t>
  </si>
  <si>
    <t xml:space="preserve">Comunicación interauricular</t>
  </si>
  <si>
    <t xml:space="preserve">Adenopatia Cervical</t>
  </si>
  <si>
    <t xml:space="preserve">Enfermedad hióxico isquémica</t>
  </si>
  <si>
    <t xml:space="preserve">Disalimentación </t>
  </si>
  <si>
    <t xml:space="preserve"> </t>
  </si>
  <si>
    <t xml:space="preserve">Madre DM</t>
  </si>
  <si>
    <t xml:space="preserve">Madre Hipertensa </t>
  </si>
  <si>
    <t xml:space="preserve">Padre Hipertenso </t>
  </si>
  <si>
    <t xml:space="preserve">Madre cardiopata</t>
  </si>
  <si>
    <t xml:space="preserve">Rangos </t>
  </si>
  <si>
    <t xml:space="preserve">Frecuencias Masc. </t>
  </si>
  <si>
    <t xml:space="preserve">Frecuencias Fem.</t>
  </si>
  <si>
    <t xml:space="preserve">Edad gestacional </t>
  </si>
  <si>
    <t xml:space="preserve">Total</t>
  </si>
  <si>
    <t xml:space="preserve">Tabla 2. Distribución de la población según condición socioeconómica y APGAR. </t>
  </si>
  <si>
    <t xml:space="preserve">Prematuro </t>
  </si>
  <si>
    <t xml:space="preserve">Pretérmino tardío</t>
  </si>
  <si>
    <t xml:space="preserve">A término temprano </t>
  </si>
  <si>
    <t xml:space="preserve">A término completo </t>
  </si>
  <si>
    <t xml:space="preserve">A término tardío </t>
  </si>
  <si>
    <t xml:space="preserve">Postérmino</t>
  </si>
  <si>
    <t xml:space="preserve">Variables </t>
  </si>
  <si>
    <t xml:space="preserve">Subgrupo</t>
  </si>
  <si>
    <t xml:space="preserve">No</t>
  </si>
  <si>
    <t xml:space="preserve">%</t>
  </si>
  <si>
    <t xml:space="preserve">No </t>
  </si>
  <si>
    <t xml:space="preserve">Condición socioeconómica </t>
  </si>
  <si>
    <t xml:space="preserve">Deficiente </t>
  </si>
  <si>
    <t xml:space="preserve">Normal </t>
  </si>
  <si>
    <t xml:space="preserve">APGAR recién nacido </t>
  </si>
  <si>
    <t xml:space="preserve">Depresión severa*</t>
  </si>
  <si>
    <t xml:space="preserve">Depresión moderada**</t>
  </si>
  <si>
    <t xml:space="preserve">Peso al nacer (g)</t>
  </si>
  <si>
    <t xml:space="preserve">Normal***</t>
  </si>
  <si>
    <t xml:space="preserve">Muy bajo peso </t>
  </si>
  <si>
    <t xml:space="preserve">Bajo Peso</t>
  </si>
  <si>
    <t xml:space="preserve">Peso adecuado</t>
  </si>
  <si>
    <t xml:space="preserve">Macrosoma</t>
  </si>
  <si>
    <t xml:space="preserve">APGAR a los 5 minutos de nacido</t>
  </si>
  <si>
    <t xml:space="preserve">Depresión severa</t>
  </si>
  <si>
    <t xml:space="preserve">Depresión moderada</t>
  </si>
  <si>
    <t xml:space="preserve">Normal</t>
  </si>
  <si>
    <t xml:space="preserve">Talla al nacer </t>
  </si>
  <si>
    <t xml:space="preserve">&lt; 45,5 cm</t>
  </si>
  <si>
    <r>
      <rPr>
        <sz val="11"/>
        <color rgb="FF000000"/>
        <rFont val="Arial"/>
        <family val="2"/>
        <charset val="1"/>
      </rPr>
      <t xml:space="preserve">45,5 cm </t>
    </r>
    <r>
      <rPr>
        <sz val="11"/>
        <color rgb="FF000000"/>
        <rFont val="Calibri"/>
        <family val="2"/>
        <charset val="1"/>
      </rPr>
      <t xml:space="preserve">≤ </t>
    </r>
    <r>
      <rPr>
        <sz val="11"/>
        <color rgb="FF000000"/>
        <rFont val="Arial"/>
        <family val="2"/>
        <charset val="1"/>
      </rPr>
      <t xml:space="preserve">x ≤ 54 cm </t>
    </r>
  </si>
  <si>
    <t xml:space="preserve">&gt; 54 cm</t>
  </si>
  <si>
    <t xml:space="preserve">Tabla 3. Distribución de la población según entecedentes patológicos personales y familiares. </t>
  </si>
  <si>
    <t xml:space="preserve">Atencedentes </t>
  </si>
  <si>
    <t xml:space="preserve">Total </t>
  </si>
  <si>
    <t xml:space="preserve">Polidactilia </t>
  </si>
  <si>
    <t xml:space="preserve">Frecuencias Masc.</t>
  </si>
  <si>
    <t xml:space="preserve">Freuencias Fem. </t>
  </si>
  <si>
    <t xml:space="preserve">Atraso del desarrollo psicomotor</t>
  </si>
  <si>
    <t xml:space="preserve">Circunferencia cefálica </t>
  </si>
  <si>
    <t xml:space="preserve">Estridor congénito laríngeo </t>
  </si>
  <si>
    <t xml:space="preserve">&lt; 31 cm</t>
  </si>
  <si>
    <r>
      <rPr>
        <sz val="11"/>
        <color rgb="FF000000"/>
        <rFont val="Arial"/>
        <family val="2"/>
        <charset val="1"/>
      </rPr>
      <t xml:space="preserve">31cm ≤ x </t>
    </r>
    <r>
      <rPr>
        <sz val="11"/>
        <color rgb="FF000000"/>
        <rFont val="Calibri"/>
        <family val="2"/>
        <charset val="1"/>
      </rPr>
      <t xml:space="preserve">≤</t>
    </r>
    <r>
      <rPr>
        <sz val="11"/>
        <color rgb="FF000000"/>
        <rFont val="Arial"/>
        <family val="2"/>
        <charset val="1"/>
      </rPr>
      <t xml:space="preserve"> 37 cm </t>
    </r>
  </si>
  <si>
    <t xml:space="preserve">&gt; 37 cm</t>
  </si>
  <si>
    <t xml:space="preserve">Apéndice supraesternal </t>
  </si>
  <si>
    <t xml:space="preserve"> más de 54 </t>
  </si>
  <si>
    <t xml:space="preserve">Hidrocele bilateral</t>
  </si>
  <si>
    <t xml:space="preserve"> Criptorquidia bilateral</t>
  </si>
  <si>
    <t xml:space="preserve">Diiabetes mellitus gestacional materna</t>
  </si>
  <si>
    <t xml:space="preserve">Comunicación interauricular </t>
  </si>
  <si>
    <t xml:space="preserve">más de 37</t>
  </si>
  <si>
    <t xml:space="preserve">Disalimentación neonatal </t>
  </si>
  <si>
    <t xml:space="preserve">Familiar de primer grado diabético </t>
  </si>
  <si>
    <t xml:space="preserve">Familiar de primer grado hipertenso </t>
  </si>
  <si>
    <t xml:space="preserve">Familiar de primer grado cardiópata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</si>
</sst>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-MMM\-YY"/>
    <numFmt numFmtId="166" formatCode="0\ %"/>
    <numFmt numFmtId="167" formatCode="0.0%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0" xfId="19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19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34"/>
  <sheetViews>
    <sheetView showFormulas="false" showGridLines="true" showRowColHeaders="true" showZeros="true" rightToLeft="false" tabSelected="true" showOutlineSymbols="true" defaultGridColor="true" view="normal" topLeftCell="A1" colorId="64" zoomScale="43" zoomScaleNormal="43" zoomScalePageLayoutView="100" workbookViewId="0">
      <selection pane="topLeft" activeCell="M102" activeCellId="0" sqref="M102"/>
    </sheetView>
  </sheetViews>
  <sheetFormatPr defaultRowHeight="14.25" zeroHeight="false" outlineLevelRow="0" outlineLevelCol="0"/>
  <cols>
    <col collapsed="false" customWidth="true" hidden="false" outlineLevel="0" max="1" min="1" style="1" width="9.14"/>
    <col collapsed="false" customWidth="false" hidden="false" outlineLevel="0" max="2" min="2" style="1" width="11.43"/>
    <col collapsed="false" customWidth="true" hidden="false" outlineLevel="0" max="3" min="3" style="2" width="14.28"/>
    <col collapsed="false" customWidth="true" hidden="false" outlineLevel="0" max="5" min="4" style="1" width="6.71"/>
    <col collapsed="false" customWidth="true" hidden="false" outlineLevel="0" max="9" min="6" style="1" width="6.85"/>
    <col collapsed="false" customWidth="true" hidden="false" outlineLevel="0" max="12" min="10" style="1" width="6.71"/>
    <col collapsed="false" customWidth="true" hidden="false" outlineLevel="0" max="13" min="13" style="1" width="6.28"/>
    <col collapsed="false" customWidth="true" hidden="false" outlineLevel="0" max="14" min="14" style="1" width="40.14"/>
    <col collapsed="false" customWidth="true" hidden="false" outlineLevel="0" max="1025" min="15" style="1" width="9.14"/>
  </cols>
  <sheetData>
    <row r="1" customFormat="false" ht="60" hidden="false" customHeight="true" outlineLevel="0" collapsed="false">
      <c r="A1" s="3" t="s">
        <v>0</v>
      </c>
      <c r="B1" s="3" t="s">
        <v>1</v>
      </c>
      <c r="C1" s="4" t="s">
        <v>2</v>
      </c>
      <c r="D1" s="5" t="s">
        <v>3</v>
      </c>
      <c r="E1" s="5"/>
      <c r="F1" s="5" t="s">
        <v>4</v>
      </c>
      <c r="G1" s="5"/>
      <c r="H1" s="5" t="s">
        <v>5</v>
      </c>
      <c r="I1" s="5"/>
      <c r="J1" s="5" t="s">
        <v>6</v>
      </c>
      <c r="K1" s="5"/>
      <c r="L1" s="5" t="s">
        <v>7</v>
      </c>
      <c r="M1" s="5"/>
      <c r="N1" s="3" t="s">
        <v>8</v>
      </c>
    </row>
    <row r="2" customFormat="false" ht="14.25" hidden="false" customHeight="false" outlineLevel="0" collapsed="false">
      <c r="A2" s="1" t="s">
        <v>9</v>
      </c>
      <c r="C2" s="2" t="n">
        <v>29</v>
      </c>
      <c r="D2" s="1" t="n">
        <v>40.4</v>
      </c>
      <c r="F2" s="1" t="n">
        <v>3200</v>
      </c>
      <c r="H2" s="1" t="n">
        <v>52</v>
      </c>
      <c r="J2" s="1" t="n">
        <v>33</v>
      </c>
      <c r="L2" s="1" t="n">
        <v>9</v>
      </c>
      <c r="M2" s="1" t="n">
        <v>9</v>
      </c>
    </row>
    <row r="3" customFormat="false" ht="14.25" hidden="false" customHeight="false" outlineLevel="0" collapsed="false">
      <c r="A3" s="1" t="s">
        <v>10</v>
      </c>
      <c r="C3" s="2" t="n">
        <v>23</v>
      </c>
      <c r="E3" s="1" t="n">
        <v>38.6</v>
      </c>
      <c r="G3" s="1" t="n">
        <v>3200</v>
      </c>
      <c r="I3" s="1" t="n">
        <v>50</v>
      </c>
      <c r="K3" s="1" t="n">
        <v>31</v>
      </c>
      <c r="L3" s="1" t="n">
        <v>9</v>
      </c>
      <c r="M3" s="1" t="n">
        <v>9</v>
      </c>
    </row>
    <row r="4" customFormat="false" ht="14.25" hidden="false" customHeight="false" outlineLevel="0" collapsed="false">
      <c r="A4" s="1" t="s">
        <v>9</v>
      </c>
      <c r="C4" s="2" t="n">
        <v>29</v>
      </c>
      <c r="D4" s="1" t="n">
        <v>38</v>
      </c>
      <c r="F4" s="1" t="n">
        <v>2600</v>
      </c>
      <c r="H4" s="1" t="n">
        <v>48</v>
      </c>
      <c r="J4" s="1" t="n">
        <v>34.5</v>
      </c>
      <c r="L4" s="1" t="n">
        <v>9</v>
      </c>
      <c r="M4" s="1" t="n">
        <v>9</v>
      </c>
    </row>
    <row r="5" customFormat="false" ht="14.25" hidden="false" customHeight="false" outlineLevel="0" collapsed="false">
      <c r="A5" s="1" t="s">
        <v>10</v>
      </c>
      <c r="C5" s="2" t="n">
        <v>20</v>
      </c>
      <c r="E5" s="1" t="n">
        <v>39.4</v>
      </c>
      <c r="G5" s="1" t="n">
        <v>3700</v>
      </c>
      <c r="I5" s="1" t="n">
        <v>51</v>
      </c>
      <c r="K5" s="1" t="n">
        <v>34.5</v>
      </c>
      <c r="L5" s="1" t="n">
        <v>9</v>
      </c>
      <c r="M5" s="1" t="n">
        <v>9</v>
      </c>
      <c r="N5" s="1" t="s">
        <v>11</v>
      </c>
    </row>
    <row r="6" customFormat="false" ht="14.25" hidden="false" customHeight="false" outlineLevel="0" collapsed="false">
      <c r="A6" s="1" t="s">
        <v>9</v>
      </c>
      <c r="C6" s="2" t="n">
        <v>23</v>
      </c>
      <c r="D6" s="1" t="n">
        <v>39.6</v>
      </c>
      <c r="F6" s="1" t="n">
        <v>3300</v>
      </c>
      <c r="H6" s="1" t="n">
        <v>49</v>
      </c>
      <c r="J6" s="1" t="n">
        <v>34</v>
      </c>
      <c r="L6" s="1" t="n">
        <v>9</v>
      </c>
      <c r="M6" s="1" t="n">
        <v>9</v>
      </c>
      <c r="N6" s="1" t="s">
        <v>12</v>
      </c>
    </row>
    <row r="7" customFormat="false" ht="14.25" hidden="false" customHeight="false" outlineLevel="0" collapsed="false">
      <c r="A7" s="1" t="s">
        <v>10</v>
      </c>
      <c r="B7" s="1" t="s">
        <v>13</v>
      </c>
      <c r="C7" s="2" t="n">
        <v>34</v>
      </c>
      <c r="E7" s="1" t="n">
        <v>39</v>
      </c>
      <c r="G7" s="1" t="n">
        <v>3400</v>
      </c>
      <c r="I7" s="1" t="n">
        <v>46</v>
      </c>
      <c r="K7" s="1" t="n">
        <v>33.9</v>
      </c>
      <c r="L7" s="1" t="n">
        <v>9</v>
      </c>
      <c r="M7" s="1" t="n">
        <v>9</v>
      </c>
      <c r="N7" s="1" t="s">
        <v>14</v>
      </c>
    </row>
    <row r="8" customFormat="false" ht="14.25" hidden="false" customHeight="false" outlineLevel="0" collapsed="false">
      <c r="A8" s="1" t="s">
        <v>9</v>
      </c>
      <c r="C8" s="2" t="n">
        <v>18</v>
      </c>
      <c r="D8" s="1" t="n">
        <v>39.3</v>
      </c>
      <c r="F8" s="1" t="n">
        <v>3950</v>
      </c>
      <c r="H8" s="1" t="n">
        <v>51</v>
      </c>
      <c r="J8" s="1" t="n">
        <v>38</v>
      </c>
      <c r="L8" s="1" t="n">
        <v>9</v>
      </c>
      <c r="M8" s="1" t="n">
        <v>9</v>
      </c>
    </row>
    <row r="9" customFormat="false" ht="14.25" hidden="false" customHeight="false" outlineLevel="0" collapsed="false">
      <c r="A9" s="1" t="s">
        <v>9</v>
      </c>
      <c r="C9" s="2" t="n">
        <v>19</v>
      </c>
      <c r="D9" s="1" t="n">
        <v>37.3</v>
      </c>
      <c r="F9" s="1" t="n">
        <v>2950</v>
      </c>
      <c r="H9" s="1" t="n">
        <v>45</v>
      </c>
      <c r="J9" s="1" t="n">
        <v>30.5</v>
      </c>
      <c r="L9" s="1" t="n">
        <v>9</v>
      </c>
      <c r="M9" s="1" t="n">
        <v>9</v>
      </c>
    </row>
    <row r="10" customFormat="false" ht="14.25" hidden="false" customHeight="false" outlineLevel="0" collapsed="false">
      <c r="A10" s="1" t="s">
        <v>9</v>
      </c>
      <c r="C10" s="2" t="n">
        <v>23</v>
      </c>
      <c r="D10" s="1" t="n">
        <v>38.2</v>
      </c>
      <c r="F10" s="1" t="n">
        <v>3900</v>
      </c>
      <c r="H10" s="1" t="n">
        <v>50</v>
      </c>
      <c r="J10" s="1" t="n">
        <v>34</v>
      </c>
      <c r="L10" s="1" t="n">
        <v>9</v>
      </c>
      <c r="M10" s="1" t="n">
        <v>9</v>
      </c>
      <c r="N10" s="6" t="s">
        <v>15</v>
      </c>
    </row>
    <row r="11" customFormat="false" ht="14.25" hidden="false" customHeight="false" outlineLevel="0" collapsed="false">
      <c r="A11" s="1" t="s">
        <v>9</v>
      </c>
      <c r="C11" s="2" t="n">
        <v>36</v>
      </c>
      <c r="D11" s="1" t="n">
        <v>38</v>
      </c>
      <c r="F11" s="1" t="n">
        <v>3400</v>
      </c>
      <c r="H11" s="1" t="n">
        <v>49</v>
      </c>
      <c r="J11" s="1" t="n">
        <v>34</v>
      </c>
      <c r="L11" s="1" t="n">
        <v>9</v>
      </c>
      <c r="M11" s="1" t="n">
        <v>9</v>
      </c>
    </row>
    <row r="12" customFormat="false" ht="14.25" hidden="false" customHeight="false" outlineLevel="0" collapsed="false">
      <c r="A12" s="1" t="s">
        <v>9</v>
      </c>
      <c r="C12" s="2" t="n">
        <v>18</v>
      </c>
      <c r="D12" s="1" t="n">
        <v>39.6</v>
      </c>
      <c r="F12" s="1" t="n">
        <v>3100</v>
      </c>
      <c r="H12" s="1" t="n">
        <v>50</v>
      </c>
      <c r="J12" s="1" t="n">
        <v>33</v>
      </c>
      <c r="L12" s="1" t="n">
        <v>9</v>
      </c>
      <c r="M12" s="1" t="n">
        <v>9</v>
      </c>
    </row>
    <row r="13" customFormat="false" ht="14.25" hidden="false" customHeight="false" outlineLevel="0" collapsed="false">
      <c r="A13" s="1" t="s">
        <v>9</v>
      </c>
      <c r="C13" s="2" t="n">
        <v>31</v>
      </c>
      <c r="D13" s="1" t="n">
        <v>37.2</v>
      </c>
      <c r="F13" s="1" t="n">
        <v>3350</v>
      </c>
      <c r="H13" s="1" t="n">
        <v>50</v>
      </c>
      <c r="J13" s="1" t="n">
        <v>34</v>
      </c>
      <c r="L13" s="1" t="n">
        <v>9</v>
      </c>
      <c r="M13" s="1" t="n">
        <v>9</v>
      </c>
    </row>
    <row r="14" customFormat="false" ht="14.25" hidden="false" customHeight="false" outlineLevel="0" collapsed="false">
      <c r="A14" s="1" t="s">
        <v>10</v>
      </c>
      <c r="C14" s="2" t="n">
        <v>35</v>
      </c>
      <c r="E14" s="1" t="n">
        <v>39.5</v>
      </c>
      <c r="G14" s="1" t="n">
        <v>3200</v>
      </c>
      <c r="I14" s="1" t="n">
        <v>51</v>
      </c>
      <c r="K14" s="1" t="n">
        <v>32</v>
      </c>
      <c r="L14" s="1" t="n">
        <v>9</v>
      </c>
      <c r="M14" s="1" t="n">
        <v>9</v>
      </c>
    </row>
    <row r="15" customFormat="false" ht="14.25" hidden="false" customHeight="false" outlineLevel="0" collapsed="false">
      <c r="A15" s="1" t="s">
        <v>9</v>
      </c>
      <c r="C15" s="2" t="n">
        <v>40</v>
      </c>
      <c r="D15" s="1" t="n">
        <v>39.6</v>
      </c>
      <c r="F15" s="1" t="n">
        <v>3500</v>
      </c>
      <c r="H15" s="1" t="n">
        <v>51</v>
      </c>
      <c r="J15" s="1" t="n">
        <v>34</v>
      </c>
      <c r="L15" s="1" t="n">
        <v>9</v>
      </c>
      <c r="M15" s="1" t="n">
        <v>9</v>
      </c>
    </row>
    <row r="16" customFormat="false" ht="14.25" hidden="false" customHeight="false" outlineLevel="0" collapsed="false">
      <c r="A16" s="1" t="s">
        <v>9</v>
      </c>
      <c r="C16" s="2" t="n">
        <v>31</v>
      </c>
      <c r="D16" s="1" t="n">
        <v>38.1</v>
      </c>
      <c r="F16" s="1" t="n">
        <v>3500</v>
      </c>
      <c r="H16" s="1" t="n">
        <v>49</v>
      </c>
      <c r="J16" s="1" t="n">
        <v>34</v>
      </c>
      <c r="L16" s="1" t="n">
        <v>8</v>
      </c>
      <c r="M16" s="1" t="n">
        <v>9</v>
      </c>
    </row>
    <row r="17" customFormat="false" ht="14.25" hidden="false" customHeight="false" outlineLevel="0" collapsed="false">
      <c r="A17" s="1" t="s">
        <v>10</v>
      </c>
      <c r="C17" s="2" t="n">
        <v>31</v>
      </c>
      <c r="E17" s="1" t="n">
        <v>38.2</v>
      </c>
      <c r="G17" s="1" t="n">
        <v>3300</v>
      </c>
      <c r="I17" s="1" t="n">
        <v>50</v>
      </c>
      <c r="K17" s="1" t="n">
        <v>35</v>
      </c>
      <c r="L17" s="1" t="n">
        <v>9</v>
      </c>
      <c r="M17" s="1" t="n">
        <v>9</v>
      </c>
      <c r="N17" s="1" t="s">
        <v>16</v>
      </c>
    </row>
    <row r="18" customFormat="false" ht="14.25" hidden="false" customHeight="false" outlineLevel="0" collapsed="false">
      <c r="A18" s="1" t="s">
        <v>9</v>
      </c>
      <c r="C18" s="2" t="n">
        <v>28</v>
      </c>
      <c r="D18" s="1" t="n">
        <v>39.2</v>
      </c>
      <c r="F18" s="1" t="n">
        <v>4000</v>
      </c>
      <c r="H18" s="1" t="n">
        <v>53</v>
      </c>
      <c r="J18" s="1" t="n">
        <v>37.5</v>
      </c>
      <c r="L18" s="1" t="n">
        <v>9</v>
      </c>
      <c r="M18" s="1" t="n">
        <v>9</v>
      </c>
    </row>
    <row r="19" customFormat="false" ht="14.25" hidden="false" customHeight="false" outlineLevel="0" collapsed="false">
      <c r="A19" s="1" t="s">
        <v>9</v>
      </c>
      <c r="C19" s="2" t="n">
        <v>17</v>
      </c>
      <c r="D19" s="1" t="n">
        <v>40.4</v>
      </c>
      <c r="F19" s="1" t="n">
        <v>4000</v>
      </c>
      <c r="H19" s="1" t="n">
        <v>55</v>
      </c>
      <c r="J19" s="1" t="n">
        <v>33.5</v>
      </c>
      <c r="L19" s="1" t="n">
        <v>9</v>
      </c>
      <c r="M19" s="1" t="n">
        <v>9</v>
      </c>
    </row>
    <row r="20" customFormat="false" ht="14.25" hidden="false" customHeight="false" outlineLevel="0" collapsed="false">
      <c r="A20" s="1" t="s">
        <v>9</v>
      </c>
      <c r="C20" s="2" t="n">
        <v>26</v>
      </c>
      <c r="D20" s="1" t="n">
        <v>40.2</v>
      </c>
      <c r="F20" s="1" t="n">
        <v>4000</v>
      </c>
      <c r="H20" s="1" t="n">
        <v>48</v>
      </c>
      <c r="J20" s="1" t="n">
        <v>36</v>
      </c>
      <c r="L20" s="1" t="n">
        <v>9</v>
      </c>
      <c r="M20" s="1" t="n">
        <v>9</v>
      </c>
    </row>
    <row r="21" customFormat="false" ht="14.25" hidden="false" customHeight="false" outlineLevel="0" collapsed="false">
      <c r="A21" s="1" t="s">
        <v>10</v>
      </c>
      <c r="C21" s="2" t="n">
        <v>27</v>
      </c>
      <c r="E21" s="1" t="n">
        <v>40.4</v>
      </c>
      <c r="G21" s="1" t="n">
        <v>3300</v>
      </c>
      <c r="I21" s="1" t="n">
        <v>50</v>
      </c>
      <c r="K21" s="1" t="n">
        <v>34</v>
      </c>
      <c r="L21" s="1" t="n">
        <v>9</v>
      </c>
      <c r="M21" s="1" t="n">
        <v>9</v>
      </c>
    </row>
    <row r="22" customFormat="false" ht="14.25" hidden="false" customHeight="false" outlineLevel="0" collapsed="false">
      <c r="A22" s="1" t="s">
        <v>10</v>
      </c>
      <c r="C22" s="2" t="n">
        <v>28</v>
      </c>
      <c r="E22" s="1" t="n">
        <v>40</v>
      </c>
      <c r="G22" s="1" t="n">
        <v>3150</v>
      </c>
      <c r="I22" s="1" t="n">
        <v>50</v>
      </c>
      <c r="K22" s="1" t="n">
        <v>34.5</v>
      </c>
      <c r="L22" s="1" t="n">
        <v>9</v>
      </c>
      <c r="M22" s="1" t="n">
        <v>9</v>
      </c>
    </row>
    <row r="23" customFormat="false" ht="14.25" hidden="false" customHeight="false" outlineLevel="0" collapsed="false">
      <c r="A23" s="1" t="s">
        <v>9</v>
      </c>
      <c r="C23" s="2" t="n">
        <v>26</v>
      </c>
      <c r="D23" s="1" t="n">
        <v>36.5</v>
      </c>
      <c r="F23" s="1" t="n">
        <v>3100</v>
      </c>
      <c r="H23" s="1" t="n">
        <v>50</v>
      </c>
      <c r="J23" s="1" t="n">
        <v>34</v>
      </c>
      <c r="L23" s="1" t="n">
        <v>9</v>
      </c>
      <c r="M23" s="1" t="n">
        <v>9</v>
      </c>
    </row>
    <row r="24" customFormat="false" ht="14.25" hidden="false" customHeight="false" outlineLevel="0" collapsed="false">
      <c r="A24" s="1" t="s">
        <v>9</v>
      </c>
      <c r="C24" s="2" t="n">
        <v>19</v>
      </c>
      <c r="D24" s="1" t="n">
        <v>40.1</v>
      </c>
      <c r="F24" s="1" t="n">
        <v>3200</v>
      </c>
      <c r="H24" s="1" t="n">
        <v>50</v>
      </c>
      <c r="J24" s="1" t="n">
        <v>33</v>
      </c>
      <c r="L24" s="1" t="n">
        <v>9</v>
      </c>
      <c r="M24" s="1" t="n">
        <v>9</v>
      </c>
    </row>
    <row r="25" customFormat="false" ht="14.25" hidden="false" customHeight="false" outlineLevel="0" collapsed="false">
      <c r="A25" s="1" t="s">
        <v>9</v>
      </c>
      <c r="C25" s="2" t="n">
        <v>27</v>
      </c>
      <c r="D25" s="1" t="n">
        <v>40.6</v>
      </c>
      <c r="F25" s="1" t="n">
        <v>3500</v>
      </c>
      <c r="H25" s="1" t="n">
        <v>51</v>
      </c>
      <c r="J25" s="1" t="n">
        <v>33</v>
      </c>
      <c r="L25" s="1" t="n">
        <v>9</v>
      </c>
      <c r="M25" s="1" t="n">
        <v>9</v>
      </c>
    </row>
    <row r="26" customFormat="false" ht="14.25" hidden="false" customHeight="false" outlineLevel="0" collapsed="false">
      <c r="A26" s="1" t="s">
        <v>10</v>
      </c>
      <c r="C26" s="2" t="n">
        <v>22</v>
      </c>
      <c r="E26" s="1" t="n">
        <v>38.2</v>
      </c>
      <c r="G26" s="1" t="n">
        <v>3150</v>
      </c>
      <c r="I26" s="1" t="n">
        <v>49</v>
      </c>
      <c r="K26" s="1" t="n">
        <v>34</v>
      </c>
      <c r="L26" s="1" t="n">
        <v>9</v>
      </c>
      <c r="M26" s="1" t="n">
        <v>9</v>
      </c>
    </row>
    <row r="27" customFormat="false" ht="14.25" hidden="false" customHeight="false" outlineLevel="0" collapsed="false">
      <c r="A27" s="1" t="s">
        <v>10</v>
      </c>
      <c r="C27" s="2" t="n">
        <v>25</v>
      </c>
      <c r="E27" s="1" t="n">
        <v>41.3</v>
      </c>
      <c r="G27" s="1" t="n">
        <v>3650</v>
      </c>
      <c r="I27" s="1" t="n">
        <v>46</v>
      </c>
      <c r="K27" s="1" t="n">
        <v>34</v>
      </c>
      <c r="L27" s="1" t="n">
        <v>9</v>
      </c>
      <c r="M27" s="1" t="n">
        <v>9</v>
      </c>
    </row>
    <row r="28" customFormat="false" ht="14.25" hidden="false" customHeight="false" outlineLevel="0" collapsed="false">
      <c r="A28" s="1" t="s">
        <v>9</v>
      </c>
      <c r="C28" s="2" t="n">
        <v>16</v>
      </c>
      <c r="D28" s="1" t="n">
        <v>38.6</v>
      </c>
      <c r="F28" s="1" t="n">
        <v>3500</v>
      </c>
      <c r="H28" s="1" t="n">
        <v>50</v>
      </c>
      <c r="J28" s="1" t="n">
        <v>34.8</v>
      </c>
      <c r="L28" s="1" t="n">
        <v>9</v>
      </c>
      <c r="M28" s="1" t="n">
        <v>9</v>
      </c>
    </row>
    <row r="29" customFormat="false" ht="14.25" hidden="false" customHeight="false" outlineLevel="0" collapsed="false">
      <c r="A29" s="1" t="s">
        <v>10</v>
      </c>
      <c r="C29" s="2" t="n">
        <v>31</v>
      </c>
      <c r="E29" s="1" t="n">
        <v>38.5</v>
      </c>
      <c r="G29" s="1" t="n">
        <v>3200</v>
      </c>
      <c r="I29" s="1" t="n">
        <v>51</v>
      </c>
      <c r="K29" s="1" t="n">
        <v>35</v>
      </c>
      <c r="L29" s="1" t="n">
        <v>9</v>
      </c>
      <c r="M29" s="1" t="n">
        <v>9</v>
      </c>
    </row>
    <row r="30" customFormat="false" ht="14.25" hidden="false" customHeight="false" outlineLevel="0" collapsed="false">
      <c r="A30" s="1" t="s">
        <v>9</v>
      </c>
      <c r="C30" s="2" t="n">
        <v>36</v>
      </c>
      <c r="D30" s="1" t="n">
        <v>38.4</v>
      </c>
      <c r="F30" s="1" t="n">
        <v>3100</v>
      </c>
      <c r="H30" s="1" t="n">
        <v>54</v>
      </c>
      <c r="J30" s="1" t="n">
        <v>33</v>
      </c>
      <c r="L30" s="1" t="n">
        <v>9</v>
      </c>
      <c r="M30" s="1" t="n">
        <v>9</v>
      </c>
    </row>
    <row r="31" customFormat="false" ht="14.25" hidden="false" customHeight="false" outlineLevel="0" collapsed="false">
      <c r="A31" s="1" t="s">
        <v>10</v>
      </c>
      <c r="C31" s="2" t="n">
        <v>30</v>
      </c>
      <c r="E31" s="1" t="n">
        <v>38.1</v>
      </c>
      <c r="G31" s="1" t="n">
        <v>3000</v>
      </c>
      <c r="I31" s="1" t="n">
        <v>50</v>
      </c>
      <c r="K31" s="1" t="n">
        <v>34</v>
      </c>
      <c r="L31" s="1" t="n">
        <v>9</v>
      </c>
      <c r="M31" s="1" t="n">
        <v>9</v>
      </c>
    </row>
    <row r="32" customFormat="false" ht="14.25" hidden="false" customHeight="false" outlineLevel="0" collapsed="false">
      <c r="A32" s="1" t="s">
        <v>9</v>
      </c>
      <c r="C32" s="2" t="n">
        <v>22</v>
      </c>
      <c r="D32" s="1" t="n">
        <v>39.3</v>
      </c>
      <c r="F32" s="1" t="n">
        <v>3600</v>
      </c>
      <c r="H32" s="1" t="n">
        <v>51</v>
      </c>
      <c r="J32" s="1" t="n">
        <v>35</v>
      </c>
      <c r="L32" s="1" t="n">
        <v>9</v>
      </c>
      <c r="M32" s="1" t="n">
        <v>9</v>
      </c>
      <c r="N32" s="1" t="s">
        <v>17</v>
      </c>
    </row>
    <row r="33" customFormat="false" ht="14.25" hidden="false" customHeight="false" outlineLevel="0" collapsed="false">
      <c r="A33" s="1" t="s">
        <v>9</v>
      </c>
      <c r="C33" s="2" t="n">
        <v>29</v>
      </c>
      <c r="D33" s="1" t="n">
        <v>38.2</v>
      </c>
      <c r="F33" s="1" t="n">
        <v>3200</v>
      </c>
      <c r="H33" s="1" t="n">
        <v>51</v>
      </c>
      <c r="J33" s="1" t="n">
        <v>32</v>
      </c>
      <c r="L33" s="1" t="n">
        <v>8</v>
      </c>
      <c r="M33" s="1" t="n">
        <v>9</v>
      </c>
      <c r="N33" s="1" t="s">
        <v>18</v>
      </c>
    </row>
    <row r="34" customFormat="false" ht="14.25" hidden="false" customHeight="false" outlineLevel="0" collapsed="false">
      <c r="A34" s="1" t="s">
        <v>9</v>
      </c>
      <c r="C34" s="2" t="n">
        <v>34</v>
      </c>
      <c r="D34" s="1" t="n">
        <v>39.2</v>
      </c>
      <c r="F34" s="1" t="n">
        <v>3600</v>
      </c>
      <c r="H34" s="1" t="n">
        <v>51</v>
      </c>
      <c r="J34" s="1" t="n">
        <v>32</v>
      </c>
      <c r="L34" s="1" t="n">
        <v>9</v>
      </c>
      <c r="M34" s="1" t="n">
        <v>9</v>
      </c>
      <c r="N34" s="1" t="s">
        <v>19</v>
      </c>
    </row>
    <row r="35" customFormat="false" ht="14.25" hidden="false" customHeight="false" outlineLevel="0" collapsed="false">
      <c r="A35" s="1" t="s">
        <v>9</v>
      </c>
      <c r="C35" s="2" t="n">
        <v>26</v>
      </c>
      <c r="D35" s="1" t="n">
        <v>41.5</v>
      </c>
      <c r="F35" s="1" t="n">
        <v>4250</v>
      </c>
      <c r="H35" s="1" t="n">
        <v>55</v>
      </c>
      <c r="J35" s="1" t="n">
        <v>34</v>
      </c>
      <c r="L35" s="1" t="n">
        <v>9</v>
      </c>
      <c r="M35" s="1" t="n">
        <v>9</v>
      </c>
    </row>
    <row r="36" customFormat="false" ht="14.25" hidden="false" customHeight="false" outlineLevel="0" collapsed="false">
      <c r="A36" s="1" t="s">
        <v>9</v>
      </c>
      <c r="C36" s="2" t="n">
        <v>35</v>
      </c>
      <c r="D36" s="1" t="n">
        <v>39.3</v>
      </c>
      <c r="F36" s="1" t="n">
        <v>3300</v>
      </c>
      <c r="H36" s="1" t="n">
        <v>52</v>
      </c>
      <c r="J36" s="1" t="n">
        <v>32</v>
      </c>
      <c r="L36" s="1" t="n">
        <v>9</v>
      </c>
      <c r="M36" s="1" t="n">
        <v>9</v>
      </c>
      <c r="N36" s="1" t="s">
        <v>20</v>
      </c>
    </row>
    <row r="37" customFormat="false" ht="14.25" hidden="false" customHeight="false" outlineLevel="0" collapsed="false">
      <c r="A37" s="1" t="s">
        <v>9</v>
      </c>
      <c r="C37" s="2" t="n">
        <v>23</v>
      </c>
      <c r="D37" s="1" t="n">
        <v>40.3</v>
      </c>
      <c r="F37" s="1" t="n">
        <v>3600</v>
      </c>
      <c r="H37" s="1" t="n">
        <v>50</v>
      </c>
      <c r="J37" s="1" t="n">
        <v>34</v>
      </c>
      <c r="L37" s="1" t="n">
        <v>9</v>
      </c>
      <c r="M37" s="1" t="n">
        <v>9</v>
      </c>
    </row>
    <row r="38" customFormat="false" ht="14.25" hidden="false" customHeight="false" outlineLevel="0" collapsed="false">
      <c r="A38" s="1" t="s">
        <v>9</v>
      </c>
      <c r="C38" s="2" t="n">
        <v>31</v>
      </c>
      <c r="D38" s="1" t="n">
        <v>34</v>
      </c>
      <c r="F38" s="1" t="n">
        <v>2300</v>
      </c>
      <c r="H38" s="1" t="n">
        <v>49</v>
      </c>
      <c r="J38" s="1" t="n">
        <v>33</v>
      </c>
      <c r="L38" s="1" t="n">
        <v>9</v>
      </c>
      <c r="M38" s="1" t="n">
        <v>9</v>
      </c>
    </row>
    <row r="39" customFormat="false" ht="14.25" hidden="false" customHeight="false" outlineLevel="0" collapsed="false">
      <c r="A39" s="1" t="s">
        <v>10</v>
      </c>
      <c r="C39" s="2" t="n">
        <v>16</v>
      </c>
      <c r="E39" s="1" t="n">
        <v>39.2</v>
      </c>
      <c r="G39" s="1" t="n">
        <v>3100</v>
      </c>
      <c r="I39" s="1" t="n">
        <v>49</v>
      </c>
      <c r="K39" s="1" t="n">
        <v>33</v>
      </c>
      <c r="L39" s="1" t="n">
        <v>9</v>
      </c>
      <c r="M39" s="1" t="n">
        <v>9</v>
      </c>
    </row>
    <row r="40" customFormat="false" ht="14.25" hidden="false" customHeight="false" outlineLevel="0" collapsed="false">
      <c r="A40" s="1" t="s">
        <v>9</v>
      </c>
      <c r="C40" s="2" t="n">
        <v>18</v>
      </c>
      <c r="D40" s="1" t="n">
        <v>37.4</v>
      </c>
      <c r="F40" s="1" t="n">
        <v>2400</v>
      </c>
      <c r="H40" s="1" t="n">
        <v>48</v>
      </c>
      <c r="J40" s="1" t="n">
        <v>31</v>
      </c>
      <c r="L40" s="1" t="n">
        <v>9</v>
      </c>
      <c r="M40" s="1" t="n">
        <v>9</v>
      </c>
    </row>
    <row r="41" customFormat="false" ht="14.25" hidden="false" customHeight="false" outlineLevel="0" collapsed="false">
      <c r="A41" s="1" t="s">
        <v>9</v>
      </c>
      <c r="C41" s="2" t="n">
        <v>24</v>
      </c>
      <c r="D41" s="1" t="n">
        <v>40.5</v>
      </c>
      <c r="F41" s="1" t="n">
        <v>3500</v>
      </c>
      <c r="H41" s="1" t="n">
        <v>54</v>
      </c>
      <c r="J41" s="1" t="n">
        <v>32</v>
      </c>
      <c r="L41" s="1" t="n">
        <v>9</v>
      </c>
      <c r="M41" s="1" t="n">
        <v>9</v>
      </c>
    </row>
    <row r="42" customFormat="false" ht="14.25" hidden="false" customHeight="false" outlineLevel="0" collapsed="false">
      <c r="A42" s="1" t="s">
        <v>9</v>
      </c>
      <c r="C42" s="2" t="n">
        <v>28</v>
      </c>
      <c r="D42" s="1" t="n">
        <v>39.4</v>
      </c>
      <c r="F42" s="1" t="n">
        <v>3200</v>
      </c>
      <c r="H42" s="1" t="n">
        <v>49</v>
      </c>
      <c r="J42" s="1" t="n">
        <v>34</v>
      </c>
      <c r="L42" s="1" t="n">
        <v>9</v>
      </c>
      <c r="M42" s="1" t="n">
        <v>9</v>
      </c>
    </row>
    <row r="43" customFormat="false" ht="14.25" hidden="false" customHeight="false" outlineLevel="0" collapsed="false">
      <c r="A43" s="1" t="s">
        <v>10</v>
      </c>
      <c r="C43" s="2" t="n">
        <v>22</v>
      </c>
      <c r="E43" s="1" t="n">
        <v>38</v>
      </c>
      <c r="G43" s="1" t="n">
        <v>3000</v>
      </c>
      <c r="I43" s="1" t="n">
        <v>49</v>
      </c>
      <c r="K43" s="1" t="n">
        <v>35</v>
      </c>
      <c r="L43" s="1" t="n">
        <v>9</v>
      </c>
      <c r="M43" s="1" t="n">
        <v>9</v>
      </c>
    </row>
    <row r="44" customFormat="false" ht="14.25" hidden="false" customHeight="false" outlineLevel="0" collapsed="false">
      <c r="A44" s="1" t="s">
        <v>10</v>
      </c>
      <c r="C44" s="2" t="n">
        <v>32</v>
      </c>
      <c r="E44" s="1" t="n">
        <v>39</v>
      </c>
      <c r="G44" s="1" t="n">
        <v>3000</v>
      </c>
      <c r="I44" s="1" t="n">
        <v>50</v>
      </c>
      <c r="K44" s="1" t="n">
        <v>34.1</v>
      </c>
      <c r="L44" s="1" t="n">
        <v>9</v>
      </c>
      <c r="M44" s="1" t="n">
        <v>9</v>
      </c>
    </row>
    <row r="45" customFormat="false" ht="14.25" hidden="false" customHeight="false" outlineLevel="0" collapsed="false">
      <c r="A45" s="1" t="s">
        <v>9</v>
      </c>
      <c r="C45" s="2" t="n">
        <v>23</v>
      </c>
      <c r="D45" s="1" t="n">
        <v>37</v>
      </c>
      <c r="F45" s="1" t="n">
        <v>3150</v>
      </c>
      <c r="H45" s="1" t="n">
        <v>50</v>
      </c>
      <c r="J45" s="1" t="n">
        <v>32.5</v>
      </c>
      <c r="L45" s="1" t="n">
        <v>9</v>
      </c>
      <c r="M45" s="1" t="n">
        <v>9</v>
      </c>
    </row>
    <row r="46" customFormat="false" ht="14.25" hidden="false" customHeight="false" outlineLevel="0" collapsed="false">
      <c r="A46" s="1" t="s">
        <v>10</v>
      </c>
      <c r="C46" s="2" t="n">
        <v>22</v>
      </c>
      <c r="E46" s="1" t="n">
        <v>39.2</v>
      </c>
      <c r="G46" s="1" t="n">
        <v>3100</v>
      </c>
      <c r="I46" s="1" t="n">
        <v>50</v>
      </c>
      <c r="K46" s="1" t="n">
        <v>31</v>
      </c>
      <c r="L46" s="1" t="n">
        <v>9</v>
      </c>
      <c r="M46" s="1" t="n">
        <v>9</v>
      </c>
    </row>
    <row r="47" customFormat="false" ht="14.25" hidden="false" customHeight="false" outlineLevel="0" collapsed="false">
      <c r="A47" s="1" t="s">
        <v>9</v>
      </c>
      <c r="C47" s="2" t="n">
        <v>25</v>
      </c>
      <c r="D47" s="1" t="n">
        <v>40.6</v>
      </c>
      <c r="F47" s="1" t="n">
        <v>3500</v>
      </c>
      <c r="H47" s="1" t="n">
        <v>51</v>
      </c>
      <c r="J47" s="1" t="n">
        <v>34</v>
      </c>
      <c r="L47" s="1" t="n">
        <v>9</v>
      </c>
      <c r="M47" s="1" t="n">
        <v>9</v>
      </c>
    </row>
    <row r="48" customFormat="false" ht="14.25" hidden="false" customHeight="false" outlineLevel="0" collapsed="false">
      <c r="A48" s="1" t="s">
        <v>10</v>
      </c>
      <c r="C48" s="2" t="n">
        <v>18</v>
      </c>
      <c r="E48" s="1" t="n">
        <v>39.1</v>
      </c>
      <c r="G48" s="1" t="n">
        <v>3400</v>
      </c>
      <c r="I48" s="1" t="n">
        <v>52</v>
      </c>
      <c r="K48" s="1" t="n">
        <v>32</v>
      </c>
      <c r="L48" s="1" t="n">
        <v>9</v>
      </c>
      <c r="M48" s="1" t="n">
        <v>9</v>
      </c>
    </row>
    <row r="49" customFormat="false" ht="14.25" hidden="false" customHeight="false" outlineLevel="0" collapsed="false">
      <c r="A49" s="1" t="s">
        <v>10</v>
      </c>
      <c r="C49" s="2" t="n">
        <v>22</v>
      </c>
      <c r="E49" s="1" t="n">
        <v>40</v>
      </c>
      <c r="G49" s="1" t="n">
        <v>3800</v>
      </c>
      <c r="I49" s="1" t="n">
        <v>49</v>
      </c>
      <c r="K49" s="1" t="n">
        <v>32</v>
      </c>
      <c r="L49" s="1" t="n">
        <v>9</v>
      </c>
      <c r="M49" s="1" t="n">
        <v>9</v>
      </c>
    </row>
    <row r="50" customFormat="false" ht="14.25" hidden="false" customHeight="false" outlineLevel="0" collapsed="false">
      <c r="A50" s="1" t="s">
        <v>9</v>
      </c>
      <c r="C50" s="2" t="n">
        <v>15</v>
      </c>
      <c r="D50" s="1" t="n">
        <v>40.4</v>
      </c>
      <c r="F50" s="1" t="n">
        <v>3100</v>
      </c>
      <c r="H50" s="1" t="n">
        <v>51</v>
      </c>
      <c r="J50" s="1" t="n">
        <v>33</v>
      </c>
      <c r="L50" s="1" t="n">
        <v>9</v>
      </c>
      <c r="M50" s="1" t="n">
        <v>9</v>
      </c>
    </row>
    <row r="51" customFormat="false" ht="14.25" hidden="false" customHeight="false" outlineLevel="0" collapsed="false">
      <c r="A51" s="1" t="s">
        <v>10</v>
      </c>
      <c r="C51" s="2" t="n">
        <v>28</v>
      </c>
      <c r="E51" s="1" t="n">
        <v>39</v>
      </c>
      <c r="G51" s="1" t="n">
        <v>3350</v>
      </c>
      <c r="I51" s="1" t="n">
        <v>49</v>
      </c>
      <c r="K51" s="1" t="n">
        <v>33</v>
      </c>
      <c r="L51" s="1" t="n">
        <v>9</v>
      </c>
      <c r="M51" s="1" t="n">
        <v>9</v>
      </c>
    </row>
    <row r="52" customFormat="false" ht="14.25" hidden="false" customHeight="false" outlineLevel="0" collapsed="false">
      <c r="A52" s="1" t="s">
        <v>10</v>
      </c>
      <c r="C52" s="2" t="n">
        <v>35</v>
      </c>
      <c r="E52" s="1" t="n">
        <v>38.3</v>
      </c>
      <c r="G52" s="1" t="n">
        <v>3350</v>
      </c>
      <c r="I52" s="1" t="n">
        <v>49</v>
      </c>
      <c r="K52" s="1" t="n">
        <v>34</v>
      </c>
      <c r="L52" s="1" t="n">
        <v>9</v>
      </c>
      <c r="M52" s="1" t="n">
        <v>9</v>
      </c>
    </row>
    <row r="53" customFormat="false" ht="14.25" hidden="false" customHeight="false" outlineLevel="0" collapsed="false">
      <c r="A53" s="1" t="s">
        <v>10</v>
      </c>
      <c r="C53" s="2" t="n">
        <v>22</v>
      </c>
      <c r="E53" s="1" t="n">
        <v>38.6</v>
      </c>
      <c r="G53" s="1" t="n">
        <v>2800</v>
      </c>
      <c r="I53" s="1" t="n">
        <v>48</v>
      </c>
      <c r="K53" s="1" t="n">
        <v>32</v>
      </c>
      <c r="L53" s="1" t="n">
        <v>8</v>
      </c>
      <c r="M53" s="1" t="n">
        <v>9</v>
      </c>
    </row>
    <row r="54" customFormat="false" ht="14.25" hidden="false" customHeight="false" outlineLevel="0" collapsed="false">
      <c r="A54" s="1" t="s">
        <v>9</v>
      </c>
      <c r="C54" s="2" t="n">
        <v>30</v>
      </c>
      <c r="D54" s="1" t="n">
        <v>38.1</v>
      </c>
      <c r="F54" s="1" t="n">
        <v>2650</v>
      </c>
      <c r="H54" s="1" t="n">
        <v>48</v>
      </c>
      <c r="J54" s="1" t="n">
        <v>34</v>
      </c>
      <c r="L54" s="1" t="n">
        <v>9</v>
      </c>
      <c r="M54" s="1" t="n">
        <v>9</v>
      </c>
    </row>
    <row r="55" customFormat="false" ht="14.25" hidden="false" customHeight="false" outlineLevel="0" collapsed="false">
      <c r="A55" s="1" t="s">
        <v>10</v>
      </c>
      <c r="C55" s="2" t="n">
        <v>29</v>
      </c>
      <c r="E55" s="1" t="n">
        <v>40.2</v>
      </c>
      <c r="G55" s="1" t="n">
        <v>3500</v>
      </c>
      <c r="I55" s="1" t="n">
        <v>49</v>
      </c>
      <c r="K55" s="1" t="n">
        <v>34</v>
      </c>
      <c r="L55" s="1" t="n">
        <v>9</v>
      </c>
      <c r="M55" s="1" t="n">
        <v>9</v>
      </c>
    </row>
    <row r="56" customFormat="false" ht="14.25" hidden="false" customHeight="false" outlineLevel="0" collapsed="false">
      <c r="A56" s="1" t="s">
        <v>10</v>
      </c>
      <c r="C56" s="2" t="n">
        <v>22</v>
      </c>
      <c r="E56" s="1" t="n">
        <v>40.2</v>
      </c>
      <c r="G56" s="1" t="n">
        <v>3500</v>
      </c>
      <c r="I56" s="1" t="n">
        <v>53</v>
      </c>
      <c r="K56" s="1" t="n">
        <v>35</v>
      </c>
      <c r="L56" s="1" t="n">
        <v>9</v>
      </c>
      <c r="M56" s="1" t="n">
        <v>9</v>
      </c>
    </row>
    <row r="57" customFormat="false" ht="14.25" hidden="false" customHeight="false" outlineLevel="0" collapsed="false">
      <c r="A57" s="1" t="s">
        <v>10</v>
      </c>
      <c r="C57" s="2" t="n">
        <v>25</v>
      </c>
      <c r="E57" s="1" t="n">
        <v>41.2</v>
      </c>
      <c r="G57" s="1" t="n">
        <v>3350</v>
      </c>
      <c r="I57" s="1" t="n">
        <v>51</v>
      </c>
      <c r="K57" s="1" t="n">
        <v>32</v>
      </c>
      <c r="L57" s="1" t="n">
        <v>9</v>
      </c>
      <c r="M57" s="1" t="n">
        <v>9</v>
      </c>
    </row>
    <row r="58" customFormat="false" ht="14.25" hidden="false" customHeight="false" outlineLevel="0" collapsed="false">
      <c r="A58" s="1" t="s">
        <v>10</v>
      </c>
      <c r="C58" s="2" t="n">
        <v>17</v>
      </c>
      <c r="E58" s="1" t="n">
        <v>40.1</v>
      </c>
      <c r="G58" s="1" t="n">
        <v>3500</v>
      </c>
      <c r="I58" s="1" t="n">
        <v>53</v>
      </c>
      <c r="K58" s="1" t="n">
        <v>35</v>
      </c>
      <c r="L58" s="1" t="n">
        <v>9</v>
      </c>
      <c r="M58" s="1" t="n">
        <v>9</v>
      </c>
    </row>
    <row r="59" customFormat="false" ht="14.25" hidden="false" customHeight="false" outlineLevel="0" collapsed="false">
      <c r="A59" s="1" t="s">
        <v>10</v>
      </c>
      <c r="C59" s="2" t="n">
        <v>30</v>
      </c>
      <c r="E59" s="1" t="n">
        <v>39.1</v>
      </c>
      <c r="G59" s="1" t="n">
        <v>2650</v>
      </c>
      <c r="I59" s="1" t="n">
        <v>47</v>
      </c>
      <c r="K59" s="1" t="n">
        <v>32</v>
      </c>
      <c r="L59" s="1" t="n">
        <v>9</v>
      </c>
      <c r="M59" s="1" t="n">
        <v>9</v>
      </c>
    </row>
    <row r="60" customFormat="false" ht="14.25" hidden="false" customHeight="false" outlineLevel="0" collapsed="false">
      <c r="A60" s="1" t="s">
        <v>10</v>
      </c>
      <c r="C60" s="2" t="n">
        <v>25</v>
      </c>
      <c r="E60" s="1" t="n">
        <v>38.4</v>
      </c>
      <c r="G60" s="1" t="n">
        <v>3200</v>
      </c>
      <c r="I60" s="1" t="n">
        <v>49</v>
      </c>
      <c r="K60" s="1" t="n">
        <v>34</v>
      </c>
      <c r="L60" s="1" t="n">
        <v>9</v>
      </c>
      <c r="M60" s="1" t="n">
        <v>9</v>
      </c>
    </row>
    <row r="61" customFormat="false" ht="14.25" hidden="false" customHeight="false" outlineLevel="0" collapsed="false">
      <c r="A61" s="1" t="s">
        <v>9</v>
      </c>
      <c r="C61" s="2" t="n">
        <v>28</v>
      </c>
      <c r="D61" s="1" t="n">
        <v>38.3</v>
      </c>
      <c r="F61" s="1" t="n">
        <v>3000</v>
      </c>
      <c r="H61" s="1" t="n">
        <v>51</v>
      </c>
      <c r="J61" s="1" t="n">
        <v>33</v>
      </c>
      <c r="L61" s="1" t="n">
        <v>9</v>
      </c>
      <c r="M61" s="1" t="n">
        <v>9</v>
      </c>
    </row>
    <row r="62" customFormat="false" ht="14.25" hidden="false" customHeight="false" outlineLevel="0" collapsed="false">
      <c r="A62" s="1" t="s">
        <v>10</v>
      </c>
      <c r="C62" s="2" t="n">
        <v>28</v>
      </c>
      <c r="E62" s="1" t="n">
        <v>38.5</v>
      </c>
      <c r="G62" s="1" t="n">
        <v>3400</v>
      </c>
      <c r="I62" s="1" t="n">
        <v>50</v>
      </c>
      <c r="K62" s="1" t="n">
        <v>33</v>
      </c>
      <c r="L62" s="1" t="n">
        <v>9</v>
      </c>
      <c r="M62" s="1" t="n">
        <v>9</v>
      </c>
    </row>
    <row r="63" customFormat="false" ht="14.25" hidden="false" customHeight="false" outlineLevel="0" collapsed="false">
      <c r="A63" s="1" t="s">
        <v>10</v>
      </c>
      <c r="B63" s="1" t="s">
        <v>13</v>
      </c>
      <c r="C63" s="2" t="n">
        <v>31</v>
      </c>
      <c r="E63" s="1" t="n">
        <v>37.1</v>
      </c>
      <c r="G63" s="1" t="n">
        <v>2150</v>
      </c>
      <c r="I63" s="1" t="n">
        <v>47</v>
      </c>
      <c r="K63" s="1" t="n">
        <v>34</v>
      </c>
      <c r="L63" s="1" t="n">
        <v>9</v>
      </c>
      <c r="M63" s="1" t="n">
        <v>9</v>
      </c>
    </row>
    <row r="64" customFormat="false" ht="14.25" hidden="false" customHeight="false" outlineLevel="0" collapsed="false">
      <c r="A64" s="1" t="s">
        <v>9</v>
      </c>
      <c r="C64" s="2" t="n">
        <v>30</v>
      </c>
      <c r="D64" s="1" t="n">
        <v>40</v>
      </c>
      <c r="F64" s="1" t="n">
        <v>3200</v>
      </c>
      <c r="H64" s="1" t="n">
        <v>50</v>
      </c>
      <c r="J64" s="1" t="n">
        <v>34</v>
      </c>
      <c r="L64" s="1" t="n">
        <v>8</v>
      </c>
      <c r="M64" s="1" t="n">
        <v>9</v>
      </c>
    </row>
    <row r="65" customFormat="false" ht="14.25" hidden="false" customHeight="false" outlineLevel="0" collapsed="false">
      <c r="A65" s="1" t="s">
        <v>10</v>
      </c>
      <c r="C65" s="2" t="n">
        <v>29</v>
      </c>
      <c r="E65" s="1" t="n">
        <v>39.5</v>
      </c>
      <c r="G65" s="1" t="n">
        <v>3200</v>
      </c>
      <c r="I65" s="1" t="n">
        <v>51</v>
      </c>
      <c r="K65" s="1" t="n">
        <v>32</v>
      </c>
      <c r="L65" s="1" t="n">
        <v>9</v>
      </c>
      <c r="M65" s="1" t="n">
        <v>9</v>
      </c>
    </row>
    <row r="66" customFormat="false" ht="14.25" hidden="false" customHeight="false" outlineLevel="0" collapsed="false">
      <c r="A66" s="1" t="s">
        <v>10</v>
      </c>
      <c r="C66" s="2" t="n">
        <v>18</v>
      </c>
      <c r="E66" s="1" t="n">
        <v>36.4</v>
      </c>
      <c r="G66" s="1" t="n">
        <v>2400</v>
      </c>
      <c r="I66" s="1" t="n">
        <v>46</v>
      </c>
      <c r="K66" s="1" t="n">
        <v>31</v>
      </c>
      <c r="L66" s="1" t="n">
        <v>9</v>
      </c>
      <c r="M66" s="1" t="n">
        <v>9</v>
      </c>
    </row>
    <row r="67" customFormat="false" ht="14.25" hidden="false" customHeight="false" outlineLevel="0" collapsed="false">
      <c r="A67" s="1" t="s">
        <v>10</v>
      </c>
      <c r="C67" s="2" t="n">
        <v>17</v>
      </c>
      <c r="E67" s="1" t="n">
        <v>38.4</v>
      </c>
      <c r="G67" s="1" t="n">
        <v>2750</v>
      </c>
      <c r="I67" s="1" t="n">
        <v>50</v>
      </c>
      <c r="K67" s="1" t="n">
        <v>33</v>
      </c>
      <c r="L67" s="1" t="n">
        <v>9</v>
      </c>
      <c r="M67" s="1" t="n">
        <v>9</v>
      </c>
    </row>
    <row r="68" customFormat="false" ht="14.25" hidden="false" customHeight="false" outlineLevel="0" collapsed="false">
      <c r="A68" s="1" t="s">
        <v>21</v>
      </c>
      <c r="C68" s="2" t="n">
        <v>26</v>
      </c>
      <c r="D68" s="1" t="n">
        <v>41</v>
      </c>
      <c r="F68" s="1" t="n">
        <v>4100</v>
      </c>
      <c r="H68" s="1" t="n">
        <v>54</v>
      </c>
      <c r="J68" s="1" t="n">
        <v>36</v>
      </c>
      <c r="L68" s="1" t="n">
        <v>9</v>
      </c>
      <c r="M68" s="1" t="n">
        <v>9</v>
      </c>
    </row>
    <row r="69" customFormat="false" ht="14.25" hidden="false" customHeight="false" outlineLevel="0" collapsed="false">
      <c r="A69" s="1" t="s">
        <v>10</v>
      </c>
      <c r="C69" s="2" t="n">
        <v>26</v>
      </c>
      <c r="E69" s="1" t="n">
        <v>37.4</v>
      </c>
      <c r="G69" s="1" t="n">
        <v>2900</v>
      </c>
      <c r="I69" s="1" t="n">
        <v>46</v>
      </c>
      <c r="K69" s="1" t="n">
        <v>31.9</v>
      </c>
      <c r="L69" s="1" t="n">
        <v>9</v>
      </c>
      <c r="M69" s="1" t="n">
        <v>9</v>
      </c>
    </row>
    <row r="70" customFormat="false" ht="14.25" hidden="false" customHeight="false" outlineLevel="0" collapsed="false">
      <c r="A70" s="1" t="s">
        <v>9</v>
      </c>
      <c r="C70" s="2" t="n">
        <v>23</v>
      </c>
      <c r="D70" s="1" t="n">
        <v>39.1</v>
      </c>
      <c r="F70" s="1" t="n">
        <v>3650</v>
      </c>
      <c r="H70" s="1" t="n">
        <v>51</v>
      </c>
      <c r="J70" s="1" t="n">
        <v>34</v>
      </c>
      <c r="L70" s="1" t="n">
        <v>9</v>
      </c>
      <c r="M70" s="1" t="n">
        <v>9</v>
      </c>
    </row>
    <row r="71" customFormat="false" ht="14.25" hidden="false" customHeight="false" outlineLevel="0" collapsed="false">
      <c r="A71" s="1" t="s">
        <v>9</v>
      </c>
      <c r="C71" s="2" t="n">
        <v>15</v>
      </c>
      <c r="D71" s="1" t="n">
        <v>40.2</v>
      </c>
      <c r="F71" s="1" t="n">
        <v>3950</v>
      </c>
      <c r="H71" s="1" t="n">
        <v>53</v>
      </c>
      <c r="J71" s="1" t="n">
        <v>36</v>
      </c>
      <c r="L71" s="1" t="n">
        <v>9</v>
      </c>
      <c r="M71" s="1" t="n">
        <v>9</v>
      </c>
    </row>
    <row r="72" customFormat="false" ht="14.25" hidden="false" customHeight="false" outlineLevel="0" collapsed="false">
      <c r="A72" s="1" t="s">
        <v>10</v>
      </c>
      <c r="C72" s="2" t="n">
        <v>34</v>
      </c>
      <c r="E72" s="1" t="n">
        <v>38.2</v>
      </c>
      <c r="G72" s="1" t="n">
        <v>2550</v>
      </c>
      <c r="I72" s="1" t="n">
        <v>49</v>
      </c>
      <c r="K72" s="1" t="n">
        <v>32</v>
      </c>
      <c r="L72" s="1" t="n">
        <v>9</v>
      </c>
      <c r="M72" s="1" t="n">
        <v>9</v>
      </c>
    </row>
    <row r="73" customFormat="false" ht="14.25" hidden="false" customHeight="false" outlineLevel="0" collapsed="false">
      <c r="A73" s="1" t="s">
        <v>10</v>
      </c>
      <c r="C73" s="2" t="n">
        <v>28</v>
      </c>
      <c r="E73" s="1" t="n">
        <v>38.6</v>
      </c>
      <c r="G73" s="1" t="n">
        <v>3500</v>
      </c>
      <c r="I73" s="1" t="n">
        <v>53</v>
      </c>
      <c r="K73" s="1" t="n">
        <v>35</v>
      </c>
      <c r="L73" s="1" t="n">
        <v>9</v>
      </c>
      <c r="M73" s="1" t="n">
        <v>9</v>
      </c>
    </row>
    <row r="74" customFormat="false" ht="14.25" hidden="false" customHeight="false" outlineLevel="0" collapsed="false">
      <c r="A74" s="1" t="s">
        <v>9</v>
      </c>
      <c r="C74" s="2" t="n">
        <v>20</v>
      </c>
      <c r="D74" s="1" t="n">
        <v>39.3</v>
      </c>
      <c r="F74" s="1" t="n">
        <v>3050</v>
      </c>
      <c r="H74" s="1" t="n">
        <v>49</v>
      </c>
      <c r="J74" s="1" t="n">
        <v>32</v>
      </c>
      <c r="L74" s="1" t="n">
        <v>9</v>
      </c>
      <c r="M74" s="1" t="n">
        <v>9</v>
      </c>
      <c r="N74" s="1" t="s">
        <v>22</v>
      </c>
    </row>
    <row r="75" customFormat="false" ht="14.25" hidden="false" customHeight="false" outlineLevel="0" collapsed="false">
      <c r="A75" s="1" t="s">
        <v>9</v>
      </c>
      <c r="C75" s="2" t="n">
        <v>29</v>
      </c>
      <c r="D75" s="1" t="n">
        <v>39.3</v>
      </c>
      <c r="F75" s="1" t="n">
        <v>3600</v>
      </c>
      <c r="H75" s="1" t="n">
        <v>48</v>
      </c>
      <c r="J75" s="1" t="n">
        <v>34</v>
      </c>
      <c r="L75" s="1" t="n">
        <v>9</v>
      </c>
      <c r="M75" s="1" t="n">
        <v>9</v>
      </c>
    </row>
    <row r="76" customFormat="false" ht="14.25" hidden="false" customHeight="false" outlineLevel="0" collapsed="false">
      <c r="A76" s="1" t="s">
        <v>10</v>
      </c>
      <c r="C76" s="2" t="n">
        <v>25</v>
      </c>
      <c r="E76" s="1" t="n">
        <v>38.5</v>
      </c>
      <c r="G76" s="1" t="n">
        <v>3200</v>
      </c>
      <c r="I76" s="1" t="n">
        <v>50</v>
      </c>
      <c r="K76" s="1" t="n">
        <v>32</v>
      </c>
      <c r="L76" s="1" t="n">
        <v>9</v>
      </c>
      <c r="M76" s="1" t="n">
        <v>9</v>
      </c>
      <c r="N76" s="1" t="s">
        <v>23</v>
      </c>
    </row>
    <row r="77" customFormat="false" ht="14.25" hidden="false" customHeight="false" outlineLevel="0" collapsed="false">
      <c r="A77" s="1" t="s">
        <v>9</v>
      </c>
      <c r="C77" s="2" t="n">
        <v>29</v>
      </c>
      <c r="D77" s="1" t="n">
        <v>39.5</v>
      </c>
      <c r="F77" s="1" t="n">
        <v>3300</v>
      </c>
      <c r="H77" s="1" t="n">
        <v>52</v>
      </c>
      <c r="J77" s="1" t="n">
        <v>34</v>
      </c>
      <c r="L77" s="1" t="n">
        <v>9</v>
      </c>
      <c r="M77" s="1" t="n">
        <v>9</v>
      </c>
    </row>
    <row r="78" customFormat="false" ht="14.25" hidden="false" customHeight="false" outlineLevel="0" collapsed="false">
      <c r="A78" s="1" t="s">
        <v>9</v>
      </c>
      <c r="C78" s="2" t="n">
        <v>19</v>
      </c>
      <c r="D78" s="1" t="n">
        <v>40.1</v>
      </c>
      <c r="F78" s="1" t="n">
        <v>3000</v>
      </c>
      <c r="H78" s="1" t="n">
        <v>49</v>
      </c>
      <c r="J78" s="1" t="n">
        <v>33</v>
      </c>
      <c r="L78" s="1" t="n">
        <v>9</v>
      </c>
      <c r="M78" s="1" t="n">
        <v>9</v>
      </c>
    </row>
    <row r="79" customFormat="false" ht="14.25" hidden="false" customHeight="false" outlineLevel="0" collapsed="false">
      <c r="A79" s="1" t="s">
        <v>9</v>
      </c>
      <c r="C79" s="2" t="n">
        <v>28</v>
      </c>
      <c r="D79" s="1" t="n">
        <v>39.2</v>
      </c>
      <c r="F79" s="1" t="n">
        <v>3600</v>
      </c>
      <c r="H79" s="1" t="n">
        <v>53</v>
      </c>
      <c r="J79" s="1" t="n">
        <v>34.5</v>
      </c>
      <c r="L79" s="1" t="n">
        <v>9</v>
      </c>
      <c r="M79" s="1" t="n">
        <v>9</v>
      </c>
      <c r="N79" s="1" t="s">
        <v>24</v>
      </c>
    </row>
    <row r="80" customFormat="false" ht="14.25" hidden="false" customHeight="false" outlineLevel="0" collapsed="false">
      <c r="A80" s="1" t="s">
        <v>9</v>
      </c>
      <c r="C80" s="2" t="n">
        <v>23</v>
      </c>
      <c r="D80" s="1" t="n">
        <v>38.5</v>
      </c>
      <c r="F80" s="1" t="n">
        <v>3500</v>
      </c>
      <c r="H80" s="1" t="n">
        <v>49</v>
      </c>
      <c r="J80" s="1" t="n">
        <v>33.5</v>
      </c>
      <c r="L80" s="1" t="n">
        <v>9</v>
      </c>
      <c r="M80" s="1" t="n">
        <v>9</v>
      </c>
    </row>
    <row r="81" customFormat="false" ht="14.25" hidden="false" customHeight="false" outlineLevel="0" collapsed="false">
      <c r="A81" s="1" t="s">
        <v>9</v>
      </c>
      <c r="C81" s="2" t="n">
        <v>26</v>
      </c>
      <c r="D81" s="1" t="n">
        <v>40.5</v>
      </c>
      <c r="F81" s="1" t="n">
        <v>3400</v>
      </c>
      <c r="H81" s="1" t="n">
        <v>53</v>
      </c>
      <c r="J81" s="1" t="n">
        <v>33</v>
      </c>
      <c r="L81" s="1" t="n">
        <v>9</v>
      </c>
      <c r="M81" s="1" t="n">
        <v>9</v>
      </c>
    </row>
    <row r="82" customFormat="false" ht="14.25" hidden="false" customHeight="false" outlineLevel="0" collapsed="false">
      <c r="A82" s="1" t="s">
        <v>10</v>
      </c>
      <c r="C82" s="2" t="n">
        <v>28</v>
      </c>
      <c r="E82" s="1" t="n">
        <v>38.3</v>
      </c>
      <c r="G82" s="1" t="n">
        <v>3850</v>
      </c>
      <c r="I82" s="1" t="n">
        <v>51</v>
      </c>
      <c r="K82" s="1" t="n">
        <v>36</v>
      </c>
      <c r="L82" s="1" t="n">
        <v>9</v>
      </c>
      <c r="M82" s="1" t="n">
        <v>9</v>
      </c>
    </row>
    <row r="83" customFormat="false" ht="14.25" hidden="false" customHeight="false" outlineLevel="0" collapsed="false">
      <c r="A83" s="1" t="s">
        <v>10</v>
      </c>
      <c r="C83" s="2" t="n">
        <v>18</v>
      </c>
      <c r="E83" s="1" t="n">
        <v>39.4</v>
      </c>
      <c r="G83" s="1" t="n">
        <v>3300</v>
      </c>
      <c r="I83" s="1" t="n">
        <v>43</v>
      </c>
      <c r="K83" s="1" t="n">
        <v>34</v>
      </c>
      <c r="L83" s="1" t="n">
        <v>9</v>
      </c>
      <c r="M83" s="1" t="n">
        <v>9</v>
      </c>
    </row>
    <row r="84" customFormat="false" ht="14.25" hidden="false" customHeight="false" outlineLevel="0" collapsed="false">
      <c r="A84" s="1" t="s">
        <v>10</v>
      </c>
      <c r="C84" s="2" t="n">
        <v>24</v>
      </c>
      <c r="E84" s="1" t="n">
        <v>40</v>
      </c>
      <c r="G84" s="1" t="n">
        <v>3350</v>
      </c>
      <c r="I84" s="1" t="n">
        <v>52</v>
      </c>
      <c r="K84" s="1" t="n">
        <v>34</v>
      </c>
      <c r="L84" s="1" t="n">
        <v>9</v>
      </c>
      <c r="M84" s="1" t="n">
        <v>9</v>
      </c>
    </row>
    <row r="85" customFormat="false" ht="14.25" hidden="false" customHeight="false" outlineLevel="0" collapsed="false">
      <c r="A85" s="1" t="s">
        <v>9</v>
      </c>
      <c r="C85" s="2" t="n">
        <v>19</v>
      </c>
      <c r="D85" s="1" t="n">
        <v>39.2</v>
      </c>
      <c r="F85" s="1" t="n">
        <v>2900</v>
      </c>
      <c r="H85" s="1" t="n">
        <v>49</v>
      </c>
      <c r="J85" s="1" t="n">
        <v>32</v>
      </c>
      <c r="L85" s="1" t="n">
        <v>9</v>
      </c>
      <c r="M85" s="1" t="n">
        <v>9</v>
      </c>
      <c r="N85" s="1" t="s">
        <v>25</v>
      </c>
    </row>
    <row r="86" customFormat="false" ht="14.25" hidden="false" customHeight="false" outlineLevel="0" collapsed="false">
      <c r="A86" s="1" t="s">
        <v>9</v>
      </c>
      <c r="C86" s="2" t="n">
        <v>23</v>
      </c>
      <c r="D86" s="1" t="n">
        <v>38.2</v>
      </c>
      <c r="F86" s="1" t="n">
        <v>3200</v>
      </c>
      <c r="H86" s="1" t="n">
        <v>50</v>
      </c>
      <c r="J86" s="1" t="n">
        <v>33.5</v>
      </c>
      <c r="L86" s="1" t="n">
        <v>9</v>
      </c>
      <c r="M86" s="1" t="n">
        <v>9</v>
      </c>
    </row>
    <row r="87" customFormat="false" ht="14.25" hidden="false" customHeight="false" outlineLevel="0" collapsed="false">
      <c r="A87" s="1" t="s">
        <v>9</v>
      </c>
      <c r="C87" s="2" t="n">
        <v>36</v>
      </c>
      <c r="D87" s="1" t="n">
        <v>40.4</v>
      </c>
      <c r="F87" s="1" t="n">
        <v>3000</v>
      </c>
      <c r="H87" s="1" t="n">
        <v>48</v>
      </c>
      <c r="J87" s="1" t="n">
        <v>35</v>
      </c>
      <c r="L87" s="1" t="n">
        <v>9</v>
      </c>
      <c r="M87" s="1" t="n">
        <v>9</v>
      </c>
      <c r="N87" s="1" t="s">
        <v>26</v>
      </c>
    </row>
    <row r="88" customFormat="false" ht="14.25" hidden="false" customHeight="false" outlineLevel="0" collapsed="false">
      <c r="A88" s="1" t="s">
        <v>9</v>
      </c>
      <c r="C88" s="2" t="n">
        <v>25</v>
      </c>
      <c r="D88" s="1" t="n">
        <v>40.1</v>
      </c>
      <c r="F88" s="1" t="n">
        <v>2800</v>
      </c>
      <c r="H88" s="1" t="n">
        <v>47</v>
      </c>
      <c r="J88" s="1" t="n">
        <v>31.5</v>
      </c>
      <c r="L88" s="1" t="n">
        <v>9</v>
      </c>
      <c r="M88" s="1" t="n">
        <v>9</v>
      </c>
    </row>
    <row r="89" customFormat="false" ht="14.25" hidden="false" customHeight="false" outlineLevel="0" collapsed="false">
      <c r="A89" s="1" t="s">
        <v>9</v>
      </c>
      <c r="B89" s="1" t="s">
        <v>13</v>
      </c>
      <c r="C89" s="2" t="n">
        <v>20</v>
      </c>
      <c r="D89" s="1" t="n">
        <v>33.5</v>
      </c>
      <c r="F89" s="1" t="n">
        <v>1850</v>
      </c>
      <c r="H89" s="1" t="n">
        <v>46</v>
      </c>
      <c r="J89" s="1" t="n">
        <v>30.5</v>
      </c>
      <c r="L89" s="1" t="n">
        <v>7</v>
      </c>
      <c r="M89" s="1" t="n">
        <v>9</v>
      </c>
    </row>
    <row r="90" customFormat="false" ht="14.25" hidden="false" customHeight="false" outlineLevel="0" collapsed="false">
      <c r="A90" s="1" t="s">
        <v>10</v>
      </c>
      <c r="C90" s="2" t="n">
        <v>28</v>
      </c>
      <c r="E90" s="1" t="n">
        <v>38.6</v>
      </c>
      <c r="G90" s="1" t="n">
        <v>3100</v>
      </c>
      <c r="I90" s="1" t="n">
        <v>49</v>
      </c>
      <c r="K90" s="1" t="n">
        <v>33.5</v>
      </c>
      <c r="L90" s="1" t="n">
        <v>9</v>
      </c>
      <c r="M90" s="1" t="n">
        <v>9</v>
      </c>
    </row>
    <row r="91" customFormat="false" ht="14.25" hidden="false" customHeight="false" outlineLevel="0" collapsed="false">
      <c r="A91" s="1" t="s">
        <v>9</v>
      </c>
      <c r="C91" s="2" t="n">
        <v>21</v>
      </c>
      <c r="D91" s="1" t="n">
        <v>39.1</v>
      </c>
      <c r="F91" s="1" t="n">
        <v>3300</v>
      </c>
      <c r="H91" s="1" t="n">
        <v>49</v>
      </c>
      <c r="J91" s="1" t="n">
        <v>34</v>
      </c>
      <c r="L91" s="1" t="n">
        <v>9</v>
      </c>
      <c r="M91" s="1" t="n">
        <v>9</v>
      </c>
    </row>
    <row r="92" customFormat="false" ht="14.25" hidden="false" customHeight="false" outlineLevel="0" collapsed="false">
      <c r="A92" s="1" t="s">
        <v>10</v>
      </c>
      <c r="C92" s="2" t="n">
        <v>27</v>
      </c>
      <c r="E92" s="1" t="n">
        <v>39.4</v>
      </c>
      <c r="G92" s="1" t="n">
        <v>3400</v>
      </c>
      <c r="I92" s="1" t="n">
        <v>51</v>
      </c>
      <c r="K92" s="1" t="n">
        <v>34.5</v>
      </c>
      <c r="L92" s="1" t="n">
        <v>9</v>
      </c>
      <c r="M92" s="1" t="n">
        <v>9</v>
      </c>
      <c r="N92" s="1" t="s">
        <v>27</v>
      </c>
    </row>
    <row r="93" customFormat="false" ht="14.25" hidden="false" customHeight="false" outlineLevel="0" collapsed="false">
      <c r="A93" s="1" t="s">
        <v>10</v>
      </c>
      <c r="C93" s="2" t="n">
        <v>36</v>
      </c>
      <c r="E93" s="1" t="n">
        <v>38.2</v>
      </c>
      <c r="G93" s="1" t="n">
        <v>3400</v>
      </c>
      <c r="I93" s="1" t="n">
        <v>44</v>
      </c>
      <c r="K93" s="1" t="n">
        <v>34</v>
      </c>
      <c r="L93" s="1" t="n">
        <v>8</v>
      </c>
      <c r="M93" s="1" t="n">
        <v>9</v>
      </c>
    </row>
    <row r="94" customFormat="false" ht="14.25" hidden="false" customHeight="false" outlineLevel="0" collapsed="false">
      <c r="A94" s="1" t="s">
        <v>10</v>
      </c>
      <c r="C94" s="2" t="n">
        <v>23</v>
      </c>
      <c r="E94" s="1" t="n">
        <v>40.1</v>
      </c>
      <c r="G94" s="1" t="n">
        <v>3400</v>
      </c>
      <c r="I94" s="1" t="n">
        <v>51</v>
      </c>
      <c r="K94" s="1" t="n">
        <v>33</v>
      </c>
      <c r="L94" s="1" t="n">
        <v>9</v>
      </c>
      <c r="M94" s="1" t="n">
        <v>9</v>
      </c>
    </row>
    <row r="95" customFormat="false" ht="14.25" hidden="false" customHeight="false" outlineLevel="0" collapsed="false">
      <c r="A95" s="1" t="s">
        <v>9</v>
      </c>
      <c r="C95" s="2" t="n">
        <v>18</v>
      </c>
      <c r="D95" s="1" t="n">
        <v>39.4</v>
      </c>
      <c r="F95" s="1" t="n">
        <v>3600</v>
      </c>
      <c r="H95" s="1" t="n">
        <v>50</v>
      </c>
      <c r="J95" s="1" t="n">
        <v>34</v>
      </c>
      <c r="L95" s="1" t="n">
        <v>8</v>
      </c>
      <c r="M95" s="1" t="n">
        <v>9</v>
      </c>
    </row>
    <row r="96" customFormat="false" ht="14.25" hidden="false" customHeight="false" outlineLevel="0" collapsed="false">
      <c r="A96" s="1" t="s">
        <v>10</v>
      </c>
      <c r="C96" s="2" t="n">
        <v>20</v>
      </c>
      <c r="E96" s="1" t="n">
        <v>38.5</v>
      </c>
      <c r="G96" s="1" t="n">
        <v>2900</v>
      </c>
      <c r="I96" s="1" t="n">
        <v>49</v>
      </c>
      <c r="K96" s="1" t="n">
        <v>32.5</v>
      </c>
      <c r="L96" s="1" t="n">
        <v>9</v>
      </c>
      <c r="M96" s="1" t="n">
        <v>9</v>
      </c>
    </row>
    <row r="97" customFormat="false" ht="14.25" hidden="false" customHeight="false" outlineLevel="0" collapsed="false">
      <c r="A97" s="1" t="s">
        <v>10</v>
      </c>
      <c r="C97" s="2" t="n">
        <v>21</v>
      </c>
      <c r="E97" s="1" t="n">
        <v>40.3</v>
      </c>
      <c r="G97" s="1" t="n">
        <v>3600</v>
      </c>
      <c r="I97" s="1" t="n">
        <v>50</v>
      </c>
      <c r="K97" s="1" t="n">
        <v>33.5</v>
      </c>
      <c r="L97" s="1" t="n">
        <v>6</v>
      </c>
      <c r="M97" s="1" t="n">
        <v>8</v>
      </c>
    </row>
    <row r="98" customFormat="false" ht="14.25" hidden="false" customHeight="false" outlineLevel="0" collapsed="false">
      <c r="A98" s="1" t="s">
        <v>10</v>
      </c>
      <c r="C98" s="2" t="n">
        <v>30</v>
      </c>
      <c r="E98" s="1" t="n">
        <v>37</v>
      </c>
      <c r="G98" s="1" t="n">
        <v>3000</v>
      </c>
      <c r="I98" s="1" t="n">
        <v>49</v>
      </c>
      <c r="K98" s="1" t="n">
        <v>33</v>
      </c>
      <c r="L98" s="1" t="n">
        <v>9</v>
      </c>
      <c r="M98" s="1" t="n">
        <v>9</v>
      </c>
    </row>
    <row r="99" customFormat="false" ht="14.25" hidden="false" customHeight="false" outlineLevel="0" collapsed="false">
      <c r="A99" s="1" t="s">
        <v>10</v>
      </c>
      <c r="C99" s="2" t="n">
        <v>20</v>
      </c>
      <c r="E99" s="1" t="n">
        <v>38.5</v>
      </c>
      <c r="G99" s="1" t="n">
        <v>3100</v>
      </c>
      <c r="I99" s="1" t="n">
        <v>52</v>
      </c>
      <c r="K99" s="1" t="n">
        <v>32</v>
      </c>
      <c r="L99" s="1" t="n">
        <v>9</v>
      </c>
      <c r="M99" s="1" t="n">
        <v>9</v>
      </c>
    </row>
    <row r="100" customFormat="false" ht="14.25" hidden="false" customHeight="false" outlineLevel="0" collapsed="false">
      <c r="A100" s="1" t="s">
        <v>9</v>
      </c>
      <c r="C100" s="2" t="n">
        <v>37</v>
      </c>
      <c r="D100" s="1" t="n">
        <v>37.2</v>
      </c>
      <c r="F100" s="1" t="n">
        <v>3100</v>
      </c>
      <c r="H100" s="1" t="n">
        <v>48</v>
      </c>
      <c r="J100" s="1" t="n">
        <v>34</v>
      </c>
      <c r="L100" s="1" t="n">
        <v>9</v>
      </c>
      <c r="M100" s="1" t="n">
        <v>9</v>
      </c>
    </row>
    <row r="101" customFormat="false" ht="14.25" hidden="false" customHeight="false" outlineLevel="0" collapsed="false">
      <c r="A101" s="1" t="s">
        <v>10</v>
      </c>
      <c r="C101" s="2" t="n">
        <v>25</v>
      </c>
      <c r="E101" s="1" t="n">
        <v>39.2</v>
      </c>
      <c r="G101" s="1" t="n">
        <v>3200</v>
      </c>
      <c r="I101" s="1" t="n">
        <v>51</v>
      </c>
      <c r="K101" s="1" t="n">
        <v>33.5</v>
      </c>
      <c r="L101" s="1" t="n">
        <v>9</v>
      </c>
      <c r="M101" s="1" t="n">
        <v>9</v>
      </c>
    </row>
    <row r="102" customFormat="false" ht="14.25" hidden="false" customHeight="false" outlineLevel="0" collapsed="false">
      <c r="A102" s="1" t="s">
        <v>9</v>
      </c>
      <c r="C102" s="2" t="n">
        <v>35</v>
      </c>
      <c r="D102" s="1" t="n">
        <v>36.5</v>
      </c>
      <c r="F102" s="1" t="n">
        <v>2600</v>
      </c>
      <c r="H102" s="1" t="n">
        <v>49</v>
      </c>
      <c r="J102" s="1" t="n">
        <v>33</v>
      </c>
      <c r="L102" s="1" t="n">
        <v>9</v>
      </c>
      <c r="M102" s="1" t="n">
        <v>9</v>
      </c>
    </row>
    <row r="103" customFormat="false" ht="14.25" hidden="false" customHeight="false" outlineLevel="0" collapsed="false">
      <c r="A103" s="1" t="s">
        <v>9</v>
      </c>
      <c r="C103" s="2" t="n">
        <v>35</v>
      </c>
      <c r="D103" s="1" t="n">
        <v>36.5</v>
      </c>
      <c r="F103" s="1" t="n">
        <v>2400</v>
      </c>
      <c r="H103" s="1" t="n">
        <v>48</v>
      </c>
      <c r="J103" s="1" t="n">
        <v>32</v>
      </c>
      <c r="L103" s="1" t="n">
        <v>9</v>
      </c>
      <c r="M103" s="1" t="n">
        <v>9</v>
      </c>
    </row>
    <row r="104" customFormat="false" ht="14.25" hidden="false" customHeight="false" outlineLevel="0" collapsed="false">
      <c r="A104" s="1" t="s">
        <v>10</v>
      </c>
      <c r="C104" s="2" t="n">
        <v>22</v>
      </c>
      <c r="E104" s="1" t="n">
        <v>37.2</v>
      </c>
      <c r="G104" s="1" t="n">
        <v>2800</v>
      </c>
      <c r="I104" s="1" t="n">
        <v>46</v>
      </c>
      <c r="K104" s="1" t="n">
        <v>35</v>
      </c>
      <c r="L104" s="1" t="n">
        <v>1</v>
      </c>
      <c r="M104" s="1" t="n">
        <v>6</v>
      </c>
    </row>
    <row r="105" customFormat="false" ht="14.25" hidden="false" customHeight="false" outlineLevel="0" collapsed="false">
      <c r="A105" s="1" t="s">
        <v>10</v>
      </c>
      <c r="B105" s="1" t="s">
        <v>13</v>
      </c>
      <c r="C105" s="2" t="n">
        <v>22</v>
      </c>
      <c r="E105" s="1" t="n">
        <v>37.2</v>
      </c>
      <c r="G105" s="1" t="n">
        <v>2500</v>
      </c>
      <c r="I105" s="1" t="n">
        <v>46</v>
      </c>
      <c r="K105" s="1" t="n">
        <v>34.5</v>
      </c>
      <c r="L105" s="1" t="n">
        <v>9</v>
      </c>
      <c r="M105" s="1" t="n">
        <v>9</v>
      </c>
    </row>
    <row r="106" customFormat="false" ht="14.25" hidden="false" customHeight="false" outlineLevel="0" collapsed="false">
      <c r="A106" s="1" t="s">
        <v>9</v>
      </c>
      <c r="C106" s="2" t="n">
        <v>38</v>
      </c>
      <c r="D106" s="1" t="n">
        <v>40.3</v>
      </c>
      <c r="F106" s="1" t="n">
        <v>4150</v>
      </c>
      <c r="H106" s="1" t="n">
        <v>51</v>
      </c>
      <c r="J106" s="1" t="n">
        <v>37</v>
      </c>
      <c r="L106" s="1" t="n">
        <v>9</v>
      </c>
      <c r="M106" s="1" t="n">
        <v>9</v>
      </c>
    </row>
    <row r="107" customFormat="false" ht="14.25" hidden="false" customHeight="false" outlineLevel="0" collapsed="false">
      <c r="A107" s="1" t="s">
        <v>10</v>
      </c>
      <c r="C107" s="2" t="n">
        <v>43</v>
      </c>
      <c r="E107" s="1" t="n">
        <v>39.5</v>
      </c>
      <c r="G107" s="1" t="n">
        <v>3350</v>
      </c>
      <c r="I107" s="1" t="n">
        <v>49.5</v>
      </c>
      <c r="K107" s="1" t="n">
        <v>34</v>
      </c>
      <c r="L107" s="1" t="n">
        <v>9</v>
      </c>
      <c r="M107" s="1" t="n">
        <v>9</v>
      </c>
    </row>
    <row r="108" customFormat="false" ht="14.25" hidden="false" customHeight="false" outlineLevel="0" collapsed="false">
      <c r="A108" s="1" t="s">
        <v>10</v>
      </c>
      <c r="C108" s="2" t="n">
        <v>36</v>
      </c>
      <c r="E108" s="1" t="n">
        <v>39.1</v>
      </c>
      <c r="G108" s="1" t="n">
        <v>2800</v>
      </c>
      <c r="I108" s="1" t="n">
        <v>48</v>
      </c>
      <c r="K108" s="1" t="n">
        <v>34</v>
      </c>
      <c r="L108" s="1" t="n">
        <v>9</v>
      </c>
      <c r="M108" s="1" t="n">
        <v>9</v>
      </c>
    </row>
    <row r="109" customFormat="false" ht="14.25" hidden="false" customHeight="false" outlineLevel="0" collapsed="false">
      <c r="A109" s="1" t="s">
        <v>9</v>
      </c>
      <c r="B109" s="1" t="s">
        <v>13</v>
      </c>
      <c r="C109" s="2" t="n">
        <v>17</v>
      </c>
      <c r="D109" s="1" t="n">
        <v>40.2</v>
      </c>
      <c r="F109" s="1" t="n">
        <v>3140</v>
      </c>
      <c r="H109" s="1" t="n">
        <v>47.2</v>
      </c>
      <c r="J109" s="1" t="n">
        <v>36</v>
      </c>
      <c r="L109" s="1" t="n">
        <v>9</v>
      </c>
      <c r="M109" s="1" t="n">
        <v>9</v>
      </c>
    </row>
    <row r="110" customFormat="false" ht="14.25" hidden="false" customHeight="false" outlineLevel="0" collapsed="false">
      <c r="A110" s="1" t="s">
        <v>10</v>
      </c>
      <c r="C110" s="2" t="n">
        <v>25</v>
      </c>
      <c r="E110" s="1" t="n">
        <v>38</v>
      </c>
      <c r="G110" s="1" t="n">
        <v>3000</v>
      </c>
      <c r="I110" s="1" t="n">
        <v>48</v>
      </c>
      <c r="K110" s="1" t="n">
        <v>33.5</v>
      </c>
      <c r="L110" s="1" t="n">
        <v>9</v>
      </c>
      <c r="M110" s="1" t="n">
        <v>9</v>
      </c>
    </row>
    <row r="111" customFormat="false" ht="14.25" hidden="false" customHeight="false" outlineLevel="0" collapsed="false">
      <c r="A111" s="1" t="s">
        <v>9</v>
      </c>
      <c r="C111" s="2" t="n">
        <v>20</v>
      </c>
      <c r="D111" s="1" t="n">
        <v>39.2</v>
      </c>
      <c r="F111" s="1" t="n">
        <v>4000</v>
      </c>
      <c r="H111" s="1" t="n">
        <v>49</v>
      </c>
      <c r="J111" s="1" t="n">
        <v>34</v>
      </c>
      <c r="L111" s="1" t="n">
        <v>9</v>
      </c>
      <c r="M111" s="1" t="n">
        <v>9</v>
      </c>
    </row>
    <row r="112" customFormat="false" ht="14.25" hidden="false" customHeight="false" outlineLevel="0" collapsed="false">
      <c r="A112" s="1" t="s">
        <v>10</v>
      </c>
      <c r="C112" s="2" t="n">
        <v>23</v>
      </c>
      <c r="E112" s="1" t="n">
        <v>38.4</v>
      </c>
      <c r="G112" s="1" t="n">
        <v>3500</v>
      </c>
      <c r="I112" s="1" t="n">
        <v>50</v>
      </c>
      <c r="K112" s="1" t="n">
        <v>36</v>
      </c>
      <c r="L112" s="1" t="n">
        <v>9</v>
      </c>
      <c r="M112" s="1" t="n">
        <v>9</v>
      </c>
    </row>
    <row r="113" customFormat="false" ht="14.25" hidden="false" customHeight="false" outlineLevel="0" collapsed="false">
      <c r="A113" s="1" t="s">
        <v>10</v>
      </c>
      <c r="C113" s="2" t="n">
        <v>32</v>
      </c>
      <c r="E113" s="1" t="n">
        <v>39.1</v>
      </c>
      <c r="G113" s="1" t="n">
        <v>3250</v>
      </c>
      <c r="I113" s="1" t="n">
        <v>49</v>
      </c>
      <c r="K113" s="1" t="n">
        <v>36</v>
      </c>
      <c r="L113" s="1" t="n">
        <v>9</v>
      </c>
      <c r="M113" s="1" t="n">
        <v>9</v>
      </c>
    </row>
    <row r="114" customFormat="false" ht="14.25" hidden="false" customHeight="false" outlineLevel="0" collapsed="false">
      <c r="A114" s="1" t="s">
        <v>10</v>
      </c>
      <c r="C114" s="2" t="n">
        <v>21</v>
      </c>
      <c r="E114" s="1" t="n">
        <v>40.2</v>
      </c>
      <c r="G114" s="1" t="n">
        <v>3550</v>
      </c>
      <c r="I114" s="1" t="n">
        <v>53</v>
      </c>
      <c r="K114" s="1" t="n">
        <v>36</v>
      </c>
      <c r="L114" s="1" t="n">
        <v>9</v>
      </c>
      <c r="M114" s="1" t="n">
        <v>9</v>
      </c>
    </row>
    <row r="115" customFormat="false" ht="14.25" hidden="false" customHeight="false" outlineLevel="0" collapsed="false">
      <c r="A115" s="1" t="s">
        <v>10</v>
      </c>
      <c r="C115" s="2" t="n">
        <v>30</v>
      </c>
      <c r="E115" s="1" t="n">
        <v>38</v>
      </c>
      <c r="G115" s="1" t="n">
        <v>2500</v>
      </c>
      <c r="I115" s="1" t="n">
        <v>48</v>
      </c>
      <c r="K115" s="1" t="n">
        <v>31</v>
      </c>
      <c r="L115" s="1" t="n">
        <v>9</v>
      </c>
      <c r="M115" s="1" t="n">
        <v>9</v>
      </c>
    </row>
    <row r="116" customFormat="false" ht="14.25" hidden="false" customHeight="false" outlineLevel="0" collapsed="false">
      <c r="A116" s="1" t="s">
        <v>9</v>
      </c>
      <c r="C116" s="2" t="n">
        <v>21</v>
      </c>
      <c r="D116" s="1" t="n">
        <v>37.2</v>
      </c>
      <c r="F116" s="1" t="n">
        <v>3100</v>
      </c>
      <c r="H116" s="1" t="n">
        <v>48</v>
      </c>
      <c r="J116" s="1" t="n">
        <v>34</v>
      </c>
      <c r="L116" s="1" t="n">
        <v>9</v>
      </c>
      <c r="M116" s="1" t="n">
        <v>9</v>
      </c>
    </row>
    <row r="117" customFormat="false" ht="14.25" hidden="false" customHeight="false" outlineLevel="0" collapsed="false">
      <c r="A117" s="1" t="s">
        <v>9</v>
      </c>
      <c r="C117" s="2" t="n">
        <v>22</v>
      </c>
      <c r="D117" s="1" t="n">
        <v>38.5</v>
      </c>
      <c r="F117" s="1" t="n">
        <v>3600</v>
      </c>
      <c r="H117" s="1" t="n">
        <v>51</v>
      </c>
      <c r="J117" s="1" t="n">
        <v>33</v>
      </c>
      <c r="L117" s="1" t="n">
        <v>9</v>
      </c>
      <c r="M117" s="1" t="n">
        <v>9</v>
      </c>
    </row>
    <row r="118" customFormat="false" ht="14.25" hidden="false" customHeight="false" outlineLevel="0" collapsed="false">
      <c r="A118" s="1" t="s">
        <v>9</v>
      </c>
      <c r="C118" s="2" t="n">
        <v>20</v>
      </c>
      <c r="D118" s="1" t="n">
        <v>40.5</v>
      </c>
      <c r="F118" s="1" t="n">
        <v>3400</v>
      </c>
      <c r="H118" s="1" t="n">
        <v>50</v>
      </c>
      <c r="J118" s="1" t="n">
        <v>35</v>
      </c>
      <c r="L118" s="1" t="n">
        <v>9</v>
      </c>
      <c r="M118" s="1" t="n">
        <v>9</v>
      </c>
    </row>
    <row r="119" customFormat="false" ht="14.25" hidden="false" customHeight="false" outlineLevel="0" collapsed="false">
      <c r="A119" s="1" t="s">
        <v>10</v>
      </c>
      <c r="C119" s="2" t="n">
        <v>25</v>
      </c>
      <c r="E119" s="1" t="n">
        <v>37.3</v>
      </c>
      <c r="G119" s="1" t="n">
        <v>3200</v>
      </c>
      <c r="I119" s="1" t="n">
        <v>50</v>
      </c>
      <c r="K119" s="1" t="n">
        <v>32</v>
      </c>
      <c r="L119" s="1" t="n">
        <v>9</v>
      </c>
      <c r="M119" s="1" t="n">
        <v>9</v>
      </c>
    </row>
    <row r="120" customFormat="false" ht="14.25" hidden="false" customHeight="false" outlineLevel="0" collapsed="false">
      <c r="A120" s="1" t="s">
        <v>10</v>
      </c>
      <c r="C120" s="2" t="n">
        <v>36</v>
      </c>
      <c r="E120" s="1" t="n">
        <v>39.5</v>
      </c>
      <c r="G120" s="1" t="n">
        <v>3500</v>
      </c>
      <c r="I120" s="1" t="n">
        <v>52</v>
      </c>
      <c r="K120" s="1" t="n">
        <v>34</v>
      </c>
      <c r="L120" s="1" t="n">
        <v>9</v>
      </c>
      <c r="M120" s="1" t="n">
        <v>9</v>
      </c>
    </row>
    <row r="121" customFormat="false" ht="14.25" hidden="false" customHeight="false" outlineLevel="0" collapsed="false">
      <c r="A121" s="1" t="s">
        <v>9</v>
      </c>
      <c r="C121" s="2" t="n">
        <v>27</v>
      </c>
      <c r="D121" s="1" t="n">
        <v>40.1</v>
      </c>
      <c r="F121" s="1" t="n">
        <v>3300</v>
      </c>
      <c r="H121" s="1" t="n">
        <v>48</v>
      </c>
      <c r="J121" s="1" t="n">
        <v>35</v>
      </c>
      <c r="L121" s="1" t="n">
        <v>9</v>
      </c>
      <c r="M121" s="1" t="n">
        <v>9</v>
      </c>
    </row>
    <row r="122" customFormat="false" ht="14.25" hidden="false" customHeight="false" outlineLevel="0" collapsed="false">
      <c r="A122" s="1" t="s">
        <v>9</v>
      </c>
      <c r="C122" s="2" t="n">
        <v>23</v>
      </c>
      <c r="D122" s="1" t="n">
        <v>37.4</v>
      </c>
      <c r="F122" s="1" t="n">
        <v>4150</v>
      </c>
      <c r="H122" s="1" t="n">
        <v>47</v>
      </c>
      <c r="J122" s="1" t="n">
        <v>35</v>
      </c>
      <c r="L122" s="1" t="n">
        <v>9</v>
      </c>
      <c r="M122" s="1" t="n">
        <v>9</v>
      </c>
    </row>
    <row r="123" customFormat="false" ht="14.25" hidden="false" customHeight="false" outlineLevel="0" collapsed="false">
      <c r="A123" s="1" t="s">
        <v>9</v>
      </c>
      <c r="C123" s="2" t="n">
        <v>25</v>
      </c>
      <c r="D123" s="1" t="n">
        <v>38.2</v>
      </c>
      <c r="F123" s="1" t="n">
        <v>3450</v>
      </c>
      <c r="H123" s="1" t="n">
        <v>52</v>
      </c>
      <c r="J123" s="1" t="n">
        <v>33</v>
      </c>
      <c r="L123" s="1" t="n">
        <v>9</v>
      </c>
      <c r="M123" s="1" t="n">
        <v>9</v>
      </c>
    </row>
    <row r="124" customFormat="false" ht="14.25" hidden="false" customHeight="false" outlineLevel="0" collapsed="false">
      <c r="A124" s="1" t="s">
        <v>9</v>
      </c>
      <c r="C124" s="2" t="n">
        <v>38</v>
      </c>
      <c r="D124" s="1" t="n">
        <v>39.6</v>
      </c>
      <c r="F124" s="1" t="n">
        <v>3200</v>
      </c>
      <c r="H124" s="1" t="n">
        <v>49</v>
      </c>
      <c r="J124" s="1" t="n">
        <v>34</v>
      </c>
      <c r="L124" s="1" t="n">
        <v>8</v>
      </c>
      <c r="M124" s="1" t="n">
        <v>9</v>
      </c>
    </row>
    <row r="125" customFormat="false" ht="14.25" hidden="false" customHeight="false" outlineLevel="0" collapsed="false">
      <c r="A125" s="1" t="s">
        <v>10</v>
      </c>
      <c r="C125" s="2" t="n">
        <v>29</v>
      </c>
      <c r="E125" s="1" t="n">
        <v>40.2</v>
      </c>
      <c r="G125" s="1" t="n">
        <v>2900</v>
      </c>
      <c r="I125" s="1" t="n">
        <v>47</v>
      </c>
      <c r="K125" s="1" t="n">
        <v>34</v>
      </c>
      <c r="L125" s="1" t="n">
        <v>9</v>
      </c>
      <c r="M125" s="1" t="n">
        <v>9</v>
      </c>
    </row>
    <row r="126" customFormat="false" ht="14.25" hidden="false" customHeight="false" outlineLevel="0" collapsed="false">
      <c r="A126" s="1" t="s">
        <v>10</v>
      </c>
      <c r="C126" s="2" t="n">
        <v>30</v>
      </c>
      <c r="E126" s="1" t="n">
        <v>37</v>
      </c>
      <c r="G126" s="1" t="n">
        <v>2600</v>
      </c>
      <c r="I126" s="1" t="n">
        <v>50</v>
      </c>
      <c r="K126" s="1" t="n">
        <v>34</v>
      </c>
      <c r="L126" s="1" t="n">
        <v>9</v>
      </c>
      <c r="M126" s="1" t="n">
        <v>9</v>
      </c>
    </row>
    <row r="127" customFormat="false" ht="14.25" hidden="false" customHeight="false" outlineLevel="0" collapsed="false">
      <c r="A127" s="1" t="s">
        <v>10</v>
      </c>
      <c r="C127" s="2" t="n">
        <v>19</v>
      </c>
      <c r="E127" s="1" t="n">
        <v>40.4</v>
      </c>
      <c r="G127" s="1" t="n">
        <v>3500</v>
      </c>
      <c r="I127" s="1" t="n">
        <v>52</v>
      </c>
      <c r="K127" s="1" t="n">
        <v>37</v>
      </c>
      <c r="L127" s="1" t="n">
        <v>9</v>
      </c>
      <c r="M127" s="1" t="n">
        <v>9</v>
      </c>
    </row>
    <row r="128" customFormat="false" ht="14.25" hidden="false" customHeight="false" outlineLevel="0" collapsed="false">
      <c r="A128" s="1" t="s">
        <v>9</v>
      </c>
      <c r="C128" s="2" t="n">
        <v>18</v>
      </c>
      <c r="D128" s="1" t="n">
        <v>38.5</v>
      </c>
      <c r="F128" s="1" t="n">
        <v>3200</v>
      </c>
      <c r="H128" s="1" t="n">
        <v>47</v>
      </c>
      <c r="J128" s="1" t="n">
        <v>37</v>
      </c>
      <c r="L128" s="1" t="n">
        <v>9</v>
      </c>
      <c r="M128" s="1" t="n">
        <v>9</v>
      </c>
    </row>
    <row r="129" customFormat="false" ht="14.25" hidden="false" customHeight="false" outlineLevel="0" collapsed="false">
      <c r="A129" s="1" t="s">
        <v>10</v>
      </c>
      <c r="C129" s="2" t="n">
        <v>19</v>
      </c>
      <c r="E129" s="1" t="n">
        <v>40</v>
      </c>
      <c r="G129" s="1" t="n">
        <v>3000</v>
      </c>
      <c r="I129" s="1" t="n">
        <v>51</v>
      </c>
      <c r="K129" s="1" t="n">
        <v>32</v>
      </c>
      <c r="L129" s="1" t="n">
        <v>9</v>
      </c>
      <c r="M129" s="1" t="n">
        <v>9</v>
      </c>
    </row>
    <row r="130" customFormat="false" ht="14.25" hidden="false" customHeight="false" outlineLevel="0" collapsed="false">
      <c r="A130" s="1" t="s">
        <v>9</v>
      </c>
      <c r="C130" s="2" t="n">
        <v>35</v>
      </c>
      <c r="D130" s="1" t="n">
        <v>39.4</v>
      </c>
      <c r="F130" s="1" t="n">
        <v>3300</v>
      </c>
      <c r="H130" s="1" t="n">
        <v>50</v>
      </c>
      <c r="J130" s="1" t="n">
        <v>34</v>
      </c>
      <c r="L130" s="1" t="n">
        <v>9</v>
      </c>
      <c r="M130" s="1" t="n">
        <v>9</v>
      </c>
    </row>
    <row r="131" customFormat="false" ht="14.25" hidden="false" customHeight="false" outlineLevel="0" collapsed="false">
      <c r="A131" s="1" t="s">
        <v>10</v>
      </c>
      <c r="B131" s="1" t="s">
        <v>13</v>
      </c>
      <c r="C131" s="2" t="n">
        <v>19</v>
      </c>
      <c r="E131" s="1" t="n">
        <v>40</v>
      </c>
      <c r="G131" s="1" t="n">
        <v>3150</v>
      </c>
      <c r="I131" s="1" t="n">
        <v>51</v>
      </c>
      <c r="K131" s="1" t="n">
        <v>34</v>
      </c>
      <c r="L131" s="1" t="n">
        <v>9</v>
      </c>
      <c r="M131" s="1" t="n">
        <v>8</v>
      </c>
    </row>
    <row r="132" customFormat="false" ht="14.25" hidden="false" customHeight="false" outlineLevel="0" collapsed="false">
      <c r="A132" s="1" t="s">
        <v>10</v>
      </c>
      <c r="C132" s="2" t="n">
        <v>30</v>
      </c>
      <c r="E132" s="1" t="n">
        <v>39.5</v>
      </c>
      <c r="G132" s="1" t="n">
        <v>3400</v>
      </c>
      <c r="I132" s="1" t="n">
        <v>49</v>
      </c>
      <c r="K132" s="1" t="n">
        <v>34</v>
      </c>
      <c r="L132" s="1" t="n">
        <v>9</v>
      </c>
      <c r="M132" s="1" t="n">
        <v>9</v>
      </c>
    </row>
    <row r="133" customFormat="false" ht="14.25" hidden="false" customHeight="false" outlineLevel="0" collapsed="false">
      <c r="A133" s="1" t="s">
        <v>9</v>
      </c>
      <c r="C133" s="2" t="n">
        <v>16</v>
      </c>
      <c r="D133" s="1" t="n">
        <v>40.3</v>
      </c>
      <c r="F133" s="1" t="n">
        <v>3660</v>
      </c>
      <c r="H133" s="1" t="n">
        <v>50</v>
      </c>
      <c r="J133" s="1" t="n">
        <v>33</v>
      </c>
      <c r="L133" s="1" t="n">
        <v>9</v>
      </c>
      <c r="M133" s="1" t="n">
        <v>9</v>
      </c>
    </row>
    <row r="134" customFormat="false" ht="14.25" hidden="false" customHeight="false" outlineLevel="0" collapsed="false">
      <c r="A134" s="1" t="s">
        <v>9</v>
      </c>
      <c r="C134" s="2" t="n">
        <v>20</v>
      </c>
      <c r="D134" s="1" t="n">
        <v>39</v>
      </c>
      <c r="F134" s="1" t="n">
        <v>2700</v>
      </c>
      <c r="H134" s="1" t="n">
        <v>47</v>
      </c>
      <c r="J134" s="1" t="n">
        <v>32.5</v>
      </c>
      <c r="L134" s="1" t="n">
        <v>9</v>
      </c>
      <c r="M134" s="1" t="n">
        <v>9</v>
      </c>
    </row>
    <row r="135" customFormat="false" ht="14.25" hidden="false" customHeight="false" outlineLevel="0" collapsed="false">
      <c r="A135" s="1" t="s">
        <v>10</v>
      </c>
      <c r="C135" s="2" t="n">
        <v>25</v>
      </c>
      <c r="E135" s="1" t="n">
        <v>38.1</v>
      </c>
      <c r="G135" s="1" t="n">
        <v>3500</v>
      </c>
      <c r="I135" s="1" t="n">
        <v>50</v>
      </c>
      <c r="K135" s="1" t="n">
        <v>34</v>
      </c>
      <c r="L135" s="1" t="n">
        <v>9</v>
      </c>
      <c r="M135" s="1" t="n">
        <v>9</v>
      </c>
    </row>
    <row r="136" customFormat="false" ht="14.25" hidden="false" customHeight="false" outlineLevel="0" collapsed="false">
      <c r="A136" s="1" t="s">
        <v>10</v>
      </c>
      <c r="C136" s="2" t="n">
        <v>19</v>
      </c>
      <c r="E136" s="1" t="n">
        <v>39.3</v>
      </c>
      <c r="G136" s="1" t="n">
        <v>2850</v>
      </c>
      <c r="I136" s="1" t="n">
        <v>51</v>
      </c>
      <c r="K136" s="1" t="n">
        <v>33.5</v>
      </c>
      <c r="L136" s="1" t="n">
        <v>9</v>
      </c>
      <c r="M136" s="1" t="n">
        <v>9</v>
      </c>
    </row>
    <row r="137" customFormat="false" ht="14.25" hidden="false" customHeight="false" outlineLevel="0" collapsed="false">
      <c r="A137" s="1" t="s">
        <v>9</v>
      </c>
      <c r="C137" s="2" t="n">
        <v>22</v>
      </c>
      <c r="D137" s="1" t="n">
        <v>38.1</v>
      </c>
      <c r="F137" s="1" t="n">
        <v>2620</v>
      </c>
      <c r="H137" s="1" t="n">
        <v>47</v>
      </c>
      <c r="J137" s="1" t="n">
        <v>30</v>
      </c>
      <c r="L137" s="1" t="n">
        <v>9</v>
      </c>
      <c r="M137" s="1" t="n">
        <v>9</v>
      </c>
    </row>
    <row r="138" customFormat="false" ht="14.25" hidden="false" customHeight="false" outlineLevel="0" collapsed="false">
      <c r="A138" s="1" t="s">
        <v>10</v>
      </c>
      <c r="C138" s="2" t="n">
        <v>38</v>
      </c>
      <c r="E138" s="1" t="n">
        <v>39</v>
      </c>
      <c r="G138" s="1" t="n">
        <v>3150</v>
      </c>
      <c r="I138" s="1" t="n">
        <v>49</v>
      </c>
      <c r="K138" s="1" t="n">
        <v>34</v>
      </c>
      <c r="L138" s="1" t="n">
        <v>9</v>
      </c>
      <c r="M138" s="1" t="n">
        <v>9</v>
      </c>
    </row>
    <row r="139" customFormat="false" ht="14.25" hidden="false" customHeight="false" outlineLevel="0" collapsed="false">
      <c r="A139" s="1" t="s">
        <v>10</v>
      </c>
      <c r="C139" s="2" t="n">
        <v>21</v>
      </c>
      <c r="E139" s="1" t="n">
        <v>40.5</v>
      </c>
      <c r="G139" s="1" t="n">
        <v>3320</v>
      </c>
      <c r="I139" s="1" t="n">
        <v>52</v>
      </c>
      <c r="K139" s="1" t="n">
        <v>35</v>
      </c>
      <c r="L139" s="1" t="n">
        <v>9</v>
      </c>
      <c r="M139" s="1" t="n">
        <v>9</v>
      </c>
    </row>
    <row r="140" customFormat="false" ht="14.25" hidden="false" customHeight="false" outlineLevel="0" collapsed="false">
      <c r="A140" s="1" t="s">
        <v>10</v>
      </c>
      <c r="C140" s="2" t="n">
        <v>25</v>
      </c>
      <c r="E140" s="1" t="n">
        <v>40.4</v>
      </c>
      <c r="G140" s="1" t="n">
        <v>3100</v>
      </c>
      <c r="I140" s="1" t="n">
        <v>50</v>
      </c>
      <c r="K140" s="1" t="n">
        <v>31</v>
      </c>
      <c r="L140" s="1" t="n">
        <v>9</v>
      </c>
      <c r="M140" s="1" t="n">
        <v>9</v>
      </c>
    </row>
    <row r="141" customFormat="false" ht="14.25" hidden="false" customHeight="false" outlineLevel="0" collapsed="false">
      <c r="A141" s="1" t="s">
        <v>10</v>
      </c>
      <c r="C141" s="2" t="n">
        <v>27</v>
      </c>
      <c r="E141" s="1" t="n">
        <v>38.4</v>
      </c>
      <c r="G141" s="1" t="n">
        <v>3350</v>
      </c>
      <c r="I141" s="1" t="n">
        <v>49</v>
      </c>
      <c r="K141" s="1" t="n">
        <v>33.5</v>
      </c>
      <c r="L141" s="1" t="n">
        <v>9</v>
      </c>
      <c r="M141" s="1" t="n">
        <v>9</v>
      </c>
    </row>
    <row r="142" customFormat="false" ht="14.25" hidden="false" customHeight="false" outlineLevel="0" collapsed="false">
      <c r="A142" s="1" t="s">
        <v>10</v>
      </c>
      <c r="C142" s="2" t="n">
        <v>20</v>
      </c>
      <c r="E142" s="1" t="n">
        <v>39.1</v>
      </c>
      <c r="G142" s="1" t="n">
        <v>3300</v>
      </c>
      <c r="I142" s="1" t="n">
        <v>50</v>
      </c>
      <c r="K142" s="1" t="n">
        <v>36</v>
      </c>
      <c r="L142" s="1" t="n">
        <v>9</v>
      </c>
      <c r="M142" s="1" t="n">
        <v>9</v>
      </c>
    </row>
    <row r="143" customFormat="false" ht="14.25" hidden="false" customHeight="false" outlineLevel="0" collapsed="false">
      <c r="A143" s="1" t="s">
        <v>10</v>
      </c>
      <c r="C143" s="2" t="n">
        <v>25</v>
      </c>
      <c r="E143" s="1" t="n">
        <v>38.1</v>
      </c>
      <c r="G143" s="1" t="n">
        <v>3100</v>
      </c>
      <c r="I143" s="1" t="n">
        <v>52</v>
      </c>
      <c r="K143" s="1" t="n">
        <v>33</v>
      </c>
      <c r="L143" s="1" t="n">
        <v>9</v>
      </c>
      <c r="M143" s="1" t="n">
        <v>9</v>
      </c>
    </row>
    <row r="144" customFormat="false" ht="14.25" hidden="false" customHeight="false" outlineLevel="0" collapsed="false">
      <c r="A144" s="1" t="s">
        <v>10</v>
      </c>
      <c r="C144" s="2" t="n">
        <v>33</v>
      </c>
      <c r="E144" s="1" t="n">
        <v>40</v>
      </c>
      <c r="G144" s="1" t="n">
        <v>3500</v>
      </c>
      <c r="I144" s="1" t="n">
        <v>50</v>
      </c>
      <c r="K144" s="1" t="n">
        <v>37</v>
      </c>
      <c r="L144" s="1" t="n">
        <v>9</v>
      </c>
      <c r="M144" s="1" t="n">
        <v>9</v>
      </c>
    </row>
    <row r="145" customFormat="false" ht="14.25" hidden="false" customHeight="false" outlineLevel="0" collapsed="false">
      <c r="A145" s="1" t="s">
        <v>9</v>
      </c>
      <c r="C145" s="2" t="n">
        <v>33</v>
      </c>
      <c r="D145" s="1" t="n">
        <v>36.2</v>
      </c>
      <c r="F145" s="1" t="n">
        <v>2800</v>
      </c>
      <c r="H145" s="1" t="n">
        <v>50</v>
      </c>
      <c r="J145" s="1" t="n">
        <v>34</v>
      </c>
      <c r="L145" s="1" t="n">
        <v>9</v>
      </c>
      <c r="M145" s="1" t="n">
        <v>9</v>
      </c>
    </row>
    <row r="146" customFormat="false" ht="14.25" hidden="false" customHeight="false" outlineLevel="0" collapsed="false">
      <c r="A146" s="1" t="s">
        <v>10</v>
      </c>
      <c r="C146" s="2" t="n">
        <v>31</v>
      </c>
      <c r="E146" s="1" t="n">
        <v>40.4</v>
      </c>
      <c r="G146" s="1" t="n">
        <v>3350</v>
      </c>
      <c r="I146" s="1" t="n">
        <v>50</v>
      </c>
      <c r="K146" s="1" t="n">
        <v>34</v>
      </c>
      <c r="L146" s="1" t="n">
        <v>9</v>
      </c>
      <c r="M146" s="1" t="n">
        <v>9</v>
      </c>
    </row>
    <row r="147" customFormat="false" ht="14.25" hidden="false" customHeight="false" outlineLevel="0" collapsed="false">
      <c r="A147" s="1" t="s">
        <v>10</v>
      </c>
      <c r="C147" s="2" t="n">
        <v>15</v>
      </c>
      <c r="E147" s="1" t="n">
        <v>38.4</v>
      </c>
      <c r="G147" s="1" t="n">
        <v>2800</v>
      </c>
      <c r="I147" s="1" t="n">
        <v>50</v>
      </c>
      <c r="K147" s="1" t="n">
        <v>32</v>
      </c>
      <c r="L147" s="1" t="n">
        <v>9</v>
      </c>
      <c r="M147" s="1" t="n">
        <v>9</v>
      </c>
    </row>
    <row r="148" customFormat="false" ht="14.25" hidden="false" customHeight="false" outlineLevel="0" collapsed="false">
      <c r="A148" s="1" t="s">
        <v>10</v>
      </c>
      <c r="C148" s="2" t="n">
        <v>38</v>
      </c>
      <c r="E148" s="1" t="n">
        <v>37.4</v>
      </c>
      <c r="G148" s="1" t="n">
        <v>2900</v>
      </c>
      <c r="I148" s="1" t="n">
        <v>50</v>
      </c>
      <c r="K148" s="1" t="n">
        <v>32.5</v>
      </c>
      <c r="L148" s="1" t="n">
        <v>9</v>
      </c>
      <c r="M148" s="1" t="n">
        <v>9</v>
      </c>
    </row>
    <row r="149" customFormat="false" ht="14.25" hidden="false" customHeight="false" outlineLevel="0" collapsed="false">
      <c r="A149" s="1" t="s">
        <v>10</v>
      </c>
      <c r="C149" s="2" t="n">
        <v>14</v>
      </c>
      <c r="E149" s="1" t="n">
        <v>38.5</v>
      </c>
      <c r="G149" s="1" t="n">
        <v>3100</v>
      </c>
      <c r="I149" s="1" t="n">
        <v>50</v>
      </c>
      <c r="K149" s="1" t="n">
        <v>33</v>
      </c>
      <c r="L149" s="1" t="n">
        <v>9</v>
      </c>
      <c r="M149" s="1" t="n">
        <v>9</v>
      </c>
    </row>
    <row r="150" customFormat="false" ht="14.25" hidden="false" customHeight="false" outlineLevel="0" collapsed="false">
      <c r="A150" s="1" t="s">
        <v>9</v>
      </c>
      <c r="C150" s="2" t="n">
        <v>26</v>
      </c>
      <c r="D150" s="1" t="n">
        <v>41.3</v>
      </c>
      <c r="F150" s="1" t="n">
        <v>3200</v>
      </c>
      <c r="H150" s="1" t="n">
        <v>51</v>
      </c>
      <c r="J150" s="1" t="n">
        <v>35</v>
      </c>
      <c r="L150" s="1" t="n">
        <v>9</v>
      </c>
      <c r="M150" s="1" t="n">
        <v>9</v>
      </c>
    </row>
    <row r="151" customFormat="false" ht="14.25" hidden="false" customHeight="false" outlineLevel="0" collapsed="false">
      <c r="A151" s="1" t="s">
        <v>9</v>
      </c>
      <c r="C151" s="2" t="n">
        <v>31</v>
      </c>
      <c r="D151" s="1" t="n">
        <v>39.5</v>
      </c>
      <c r="F151" s="1" t="n">
        <v>3650</v>
      </c>
      <c r="H151" s="1" t="n">
        <v>51</v>
      </c>
      <c r="J151" s="1" t="n">
        <v>34.5</v>
      </c>
      <c r="L151" s="1" t="n">
        <v>9</v>
      </c>
      <c r="M151" s="1" t="n">
        <v>9</v>
      </c>
    </row>
    <row r="152" customFormat="false" ht="14.25" hidden="false" customHeight="false" outlineLevel="0" collapsed="false">
      <c r="A152" s="1" t="s">
        <v>9</v>
      </c>
      <c r="C152" s="2" t="n">
        <v>24</v>
      </c>
      <c r="D152" s="1" t="n">
        <v>40.2</v>
      </c>
      <c r="F152" s="1" t="n">
        <v>3460</v>
      </c>
      <c r="H152" s="1" t="n">
        <v>48</v>
      </c>
      <c r="J152" s="1" t="n">
        <v>36</v>
      </c>
      <c r="L152" s="1" t="n">
        <v>9</v>
      </c>
      <c r="M152" s="1" t="n">
        <v>9</v>
      </c>
    </row>
    <row r="153" customFormat="false" ht="14.25" hidden="false" customHeight="false" outlineLevel="0" collapsed="false">
      <c r="A153" s="1" t="s">
        <v>9</v>
      </c>
      <c r="C153" s="2" t="n">
        <v>23</v>
      </c>
      <c r="D153" s="1" t="n">
        <v>37.1</v>
      </c>
      <c r="F153" s="1" t="n">
        <v>2650</v>
      </c>
      <c r="H153" s="1" t="n">
        <v>46</v>
      </c>
      <c r="J153" s="1" t="n">
        <v>33.5</v>
      </c>
      <c r="L153" s="1" t="n">
        <v>9</v>
      </c>
      <c r="M153" s="1" t="n">
        <v>9</v>
      </c>
    </row>
    <row r="154" customFormat="false" ht="14.25" hidden="false" customHeight="false" outlineLevel="0" collapsed="false">
      <c r="A154" s="1" t="s">
        <v>9</v>
      </c>
      <c r="C154" s="2" t="n">
        <v>23</v>
      </c>
      <c r="D154" s="1" t="n">
        <v>37.1</v>
      </c>
      <c r="F154" s="1" t="n">
        <v>2500</v>
      </c>
      <c r="H154" s="1" t="n">
        <v>45</v>
      </c>
      <c r="J154" s="1" t="n">
        <v>33.5</v>
      </c>
      <c r="L154" s="1" t="n">
        <v>9</v>
      </c>
      <c r="M154" s="1" t="n">
        <v>9</v>
      </c>
    </row>
    <row r="155" customFormat="false" ht="14.25" hidden="false" customHeight="false" outlineLevel="0" collapsed="false">
      <c r="A155" s="1" t="s">
        <v>10</v>
      </c>
      <c r="C155" s="2" t="n">
        <v>30</v>
      </c>
      <c r="E155" s="1" t="n">
        <v>35.2</v>
      </c>
      <c r="G155" s="1" t="n">
        <v>2800</v>
      </c>
      <c r="I155" s="1" t="n">
        <v>50</v>
      </c>
      <c r="K155" s="1" t="n">
        <v>31</v>
      </c>
      <c r="L155" s="1" t="n">
        <v>6</v>
      </c>
      <c r="M155" s="1" t="n">
        <v>8</v>
      </c>
    </row>
    <row r="156" customFormat="false" ht="14.25" hidden="false" customHeight="false" outlineLevel="0" collapsed="false">
      <c r="A156" s="1" t="s">
        <v>9</v>
      </c>
      <c r="C156" s="2" t="n">
        <v>25</v>
      </c>
      <c r="D156" s="1" t="n">
        <v>37.5</v>
      </c>
      <c r="F156" s="1" t="n">
        <v>2350</v>
      </c>
      <c r="H156" s="1" t="n">
        <v>47</v>
      </c>
      <c r="J156" s="1" t="n">
        <v>31</v>
      </c>
      <c r="L156" s="1" t="n">
        <v>9</v>
      </c>
      <c r="M156" s="1" t="n">
        <v>9</v>
      </c>
    </row>
    <row r="157" customFormat="false" ht="14.25" hidden="false" customHeight="false" outlineLevel="0" collapsed="false">
      <c r="A157" s="1" t="s">
        <v>10</v>
      </c>
      <c r="C157" s="2" t="n">
        <v>25</v>
      </c>
      <c r="E157" s="1" t="n">
        <v>39.2</v>
      </c>
      <c r="G157" s="1" t="n">
        <v>3600</v>
      </c>
      <c r="I157" s="1" t="n">
        <v>52</v>
      </c>
      <c r="K157" s="1" t="n">
        <v>33</v>
      </c>
      <c r="L157" s="1" t="n">
        <v>9</v>
      </c>
      <c r="M157" s="1" t="n">
        <v>9</v>
      </c>
    </row>
    <row r="158" customFormat="false" ht="14.25" hidden="false" customHeight="false" outlineLevel="0" collapsed="false">
      <c r="A158" s="1" t="s">
        <v>9</v>
      </c>
      <c r="C158" s="2" t="n">
        <v>22</v>
      </c>
      <c r="D158" s="1" t="n">
        <v>38.6</v>
      </c>
      <c r="F158" s="1" t="n">
        <v>4000</v>
      </c>
      <c r="H158" s="1" t="n">
        <v>52</v>
      </c>
      <c r="J158" s="1" t="n">
        <v>34</v>
      </c>
      <c r="L158" s="1" t="n">
        <v>9</v>
      </c>
      <c r="M158" s="1" t="n">
        <v>9</v>
      </c>
    </row>
    <row r="159" customFormat="false" ht="14.25" hidden="false" customHeight="false" outlineLevel="0" collapsed="false">
      <c r="A159" s="1" t="s">
        <v>10</v>
      </c>
      <c r="C159" s="2" t="n">
        <v>25</v>
      </c>
      <c r="E159" s="1" t="n">
        <v>40.2</v>
      </c>
      <c r="G159" s="1" t="n">
        <v>3400</v>
      </c>
      <c r="I159" s="1" t="n">
        <v>50</v>
      </c>
      <c r="K159" s="1" t="n">
        <v>36</v>
      </c>
      <c r="L159" s="1" t="n">
        <v>9</v>
      </c>
      <c r="M159" s="1" t="n">
        <v>9</v>
      </c>
    </row>
    <row r="160" customFormat="false" ht="14.25" hidden="false" customHeight="false" outlineLevel="0" collapsed="false">
      <c r="A160" s="1" t="s">
        <v>9</v>
      </c>
      <c r="C160" s="2" t="n">
        <v>27</v>
      </c>
      <c r="D160" s="1" t="n">
        <v>29.3</v>
      </c>
      <c r="F160" s="1" t="n">
        <v>1600</v>
      </c>
      <c r="H160" s="1" t="n">
        <v>42</v>
      </c>
      <c r="J160" s="1" t="n">
        <v>28.5</v>
      </c>
      <c r="L160" s="1" t="n">
        <v>5</v>
      </c>
      <c r="M160" s="1" t="n">
        <v>8</v>
      </c>
    </row>
    <row r="161" customFormat="false" ht="14.25" hidden="false" customHeight="false" outlineLevel="0" collapsed="false">
      <c r="A161" s="1" t="s">
        <v>10</v>
      </c>
      <c r="C161" s="2" t="n">
        <v>20</v>
      </c>
      <c r="E161" s="1" t="n">
        <v>29.3</v>
      </c>
      <c r="G161" s="1" t="n">
        <v>1600</v>
      </c>
      <c r="I161" s="1" t="n">
        <v>40</v>
      </c>
      <c r="K161" s="1" t="n">
        <v>27</v>
      </c>
      <c r="L161" s="1" t="n">
        <v>2</v>
      </c>
      <c r="M161" s="1" t="n">
        <v>5</v>
      </c>
    </row>
    <row r="162" customFormat="false" ht="14.25" hidden="false" customHeight="false" outlineLevel="0" collapsed="false">
      <c r="A162" s="1" t="s">
        <v>10</v>
      </c>
      <c r="C162" s="2" t="n">
        <v>16</v>
      </c>
      <c r="E162" s="1" t="n">
        <v>41.1</v>
      </c>
      <c r="G162" s="1" t="n">
        <v>3300</v>
      </c>
      <c r="I162" s="1" t="n">
        <v>52</v>
      </c>
      <c r="K162" s="1" t="n">
        <v>35</v>
      </c>
      <c r="L162" s="1" t="n">
        <v>9</v>
      </c>
      <c r="M162" s="1" t="n">
        <v>9</v>
      </c>
    </row>
    <row r="163" customFormat="false" ht="14.25" hidden="false" customHeight="false" outlineLevel="0" collapsed="false">
      <c r="A163" s="1" t="s">
        <v>10</v>
      </c>
      <c r="C163" s="2" t="n">
        <v>28</v>
      </c>
      <c r="E163" s="1" t="n">
        <v>38.4</v>
      </c>
      <c r="G163" s="1" t="n">
        <v>3000</v>
      </c>
      <c r="I163" s="1" t="n">
        <v>49</v>
      </c>
      <c r="K163" s="1" t="n">
        <v>33.5</v>
      </c>
      <c r="L163" s="1" t="n">
        <v>9</v>
      </c>
      <c r="M163" s="1" t="n">
        <v>9</v>
      </c>
    </row>
    <row r="164" customFormat="false" ht="14.25" hidden="false" customHeight="false" outlineLevel="0" collapsed="false">
      <c r="A164" s="1" t="s">
        <v>9</v>
      </c>
      <c r="C164" s="2" t="n">
        <v>23</v>
      </c>
      <c r="D164" s="1" t="n">
        <v>39</v>
      </c>
      <c r="F164" s="1" t="n">
        <v>2400</v>
      </c>
      <c r="H164" s="1" t="n">
        <v>46</v>
      </c>
      <c r="J164" s="1" t="n">
        <v>33.5</v>
      </c>
      <c r="L164" s="1" t="n">
        <v>9</v>
      </c>
      <c r="M164" s="1" t="n">
        <v>9</v>
      </c>
    </row>
    <row r="165" customFormat="false" ht="14.25" hidden="false" customHeight="false" outlineLevel="0" collapsed="false">
      <c r="A165" s="1" t="s">
        <v>9</v>
      </c>
      <c r="C165" s="2" t="n">
        <v>20</v>
      </c>
      <c r="D165" s="1" t="n">
        <v>38.5</v>
      </c>
      <c r="F165" s="1" t="n">
        <v>3300</v>
      </c>
      <c r="H165" s="1" t="n">
        <v>50</v>
      </c>
      <c r="J165" s="1" t="n">
        <v>35</v>
      </c>
      <c r="L165" s="1" t="n">
        <v>9</v>
      </c>
      <c r="M165" s="1" t="n">
        <v>9</v>
      </c>
    </row>
    <row r="166" customFormat="false" ht="14.25" hidden="false" customHeight="false" outlineLevel="0" collapsed="false">
      <c r="A166" s="1" t="s">
        <v>10</v>
      </c>
      <c r="C166" s="2" t="n">
        <v>37</v>
      </c>
      <c r="E166" s="1" t="n">
        <v>36.1</v>
      </c>
      <c r="G166" s="1" t="n">
        <v>2640</v>
      </c>
      <c r="I166" s="1" t="n">
        <v>42</v>
      </c>
      <c r="K166" s="1" t="n">
        <v>35</v>
      </c>
      <c r="L166" s="1" t="n">
        <v>9</v>
      </c>
      <c r="M166" s="1" t="n">
        <v>9</v>
      </c>
    </row>
    <row r="167" customFormat="false" ht="14.25" hidden="false" customHeight="false" outlineLevel="0" collapsed="false">
      <c r="A167" s="1" t="s">
        <v>9</v>
      </c>
      <c r="C167" s="2" t="n">
        <v>20</v>
      </c>
      <c r="D167" s="1" t="n">
        <v>38.4</v>
      </c>
      <c r="F167" s="1" t="n">
        <v>3400</v>
      </c>
      <c r="H167" s="1" t="n">
        <v>46</v>
      </c>
      <c r="J167" s="1" t="n">
        <v>32</v>
      </c>
      <c r="L167" s="1" t="n">
        <v>9</v>
      </c>
      <c r="M167" s="1" t="n">
        <v>9</v>
      </c>
    </row>
    <row r="168" customFormat="false" ht="14.25" hidden="false" customHeight="false" outlineLevel="0" collapsed="false">
      <c r="A168" s="1" t="s">
        <v>9</v>
      </c>
      <c r="C168" s="2" t="n">
        <v>29</v>
      </c>
      <c r="D168" s="1" t="n">
        <v>40.3</v>
      </c>
      <c r="F168" s="1" t="n">
        <v>2400</v>
      </c>
      <c r="H168" s="1" t="n">
        <v>45</v>
      </c>
      <c r="J168" s="1" t="n">
        <v>31</v>
      </c>
      <c r="L168" s="1" t="n">
        <v>9</v>
      </c>
      <c r="M168" s="1" t="n">
        <v>9</v>
      </c>
      <c r="N168" s="1" t="s">
        <v>28</v>
      </c>
    </row>
    <row r="169" customFormat="false" ht="14.25" hidden="false" customHeight="false" outlineLevel="0" collapsed="false">
      <c r="A169" s="1" t="s">
        <v>9</v>
      </c>
      <c r="C169" s="2" t="n">
        <v>22</v>
      </c>
      <c r="D169" s="1" t="n">
        <v>38</v>
      </c>
      <c r="F169" s="1" t="n">
        <v>2700</v>
      </c>
      <c r="H169" s="1" t="n">
        <v>46</v>
      </c>
      <c r="J169" s="1" t="n">
        <v>34</v>
      </c>
      <c r="L169" s="1" t="n">
        <v>1</v>
      </c>
      <c r="M169" s="1" t="n">
        <v>5</v>
      </c>
    </row>
    <row r="170" customFormat="false" ht="14.25" hidden="false" customHeight="false" outlineLevel="0" collapsed="false">
      <c r="A170" s="1" t="s">
        <v>9</v>
      </c>
      <c r="C170" s="2" t="n">
        <v>19</v>
      </c>
      <c r="D170" s="1" t="n">
        <v>38.5</v>
      </c>
      <c r="F170" s="1" t="n">
        <v>3050</v>
      </c>
      <c r="H170" s="1" t="n">
        <v>50</v>
      </c>
      <c r="J170" s="1" t="n">
        <v>34</v>
      </c>
      <c r="L170" s="1" t="n">
        <v>9</v>
      </c>
      <c r="M170" s="1" t="n">
        <v>9</v>
      </c>
    </row>
    <row r="171" customFormat="false" ht="14.25" hidden="false" customHeight="false" outlineLevel="0" collapsed="false">
      <c r="A171" s="1" t="s">
        <v>10</v>
      </c>
      <c r="C171" s="2" t="n">
        <v>26</v>
      </c>
      <c r="E171" s="1" t="n">
        <v>40.6</v>
      </c>
      <c r="G171" s="1" t="n">
        <v>3400</v>
      </c>
      <c r="I171" s="1" t="n">
        <v>56</v>
      </c>
      <c r="K171" s="1" t="n">
        <v>34</v>
      </c>
      <c r="L171" s="1" t="n">
        <v>9</v>
      </c>
      <c r="M171" s="1" t="n">
        <v>9</v>
      </c>
    </row>
    <row r="172" customFormat="false" ht="14.25" hidden="false" customHeight="false" outlineLevel="0" collapsed="false">
      <c r="A172" s="1" t="s">
        <v>9</v>
      </c>
      <c r="C172" s="2" t="n">
        <v>18</v>
      </c>
      <c r="D172" s="1" t="n">
        <v>39.5</v>
      </c>
      <c r="F172" s="1" t="n">
        <v>3200</v>
      </c>
      <c r="H172" s="1" t="n">
        <v>50</v>
      </c>
      <c r="J172" s="1" t="n">
        <v>34</v>
      </c>
      <c r="L172" s="1" t="n">
        <v>9</v>
      </c>
      <c r="M172" s="1" t="n">
        <v>9</v>
      </c>
    </row>
    <row r="173" customFormat="false" ht="14.25" hidden="false" customHeight="false" outlineLevel="0" collapsed="false">
      <c r="A173" s="1" t="s">
        <v>9</v>
      </c>
      <c r="C173" s="2" t="n">
        <v>16</v>
      </c>
      <c r="D173" s="1" t="n">
        <v>39.4</v>
      </c>
      <c r="F173" s="1" t="n">
        <v>3500</v>
      </c>
      <c r="H173" s="1" t="n">
        <v>46</v>
      </c>
      <c r="J173" s="1" t="n">
        <v>33</v>
      </c>
      <c r="L173" s="1" t="n">
        <v>9</v>
      </c>
      <c r="M173" s="1" t="n">
        <v>9</v>
      </c>
    </row>
    <row r="174" customFormat="false" ht="14.25" hidden="false" customHeight="false" outlineLevel="0" collapsed="false">
      <c r="A174" s="1" t="s">
        <v>9</v>
      </c>
      <c r="C174" s="2" t="n">
        <v>18</v>
      </c>
      <c r="D174" s="1" t="n">
        <v>39.5</v>
      </c>
      <c r="F174" s="1" t="n">
        <v>3350</v>
      </c>
      <c r="H174" s="1" t="n">
        <v>51</v>
      </c>
      <c r="J174" s="1" t="n">
        <v>33</v>
      </c>
      <c r="L174" s="1" t="n">
        <v>9</v>
      </c>
      <c r="M174" s="1" t="n">
        <v>9</v>
      </c>
    </row>
    <row r="175" customFormat="false" ht="14.25" hidden="false" customHeight="false" outlineLevel="0" collapsed="false">
      <c r="A175" s="1" t="s">
        <v>10</v>
      </c>
      <c r="C175" s="2" t="n">
        <v>25</v>
      </c>
      <c r="E175" s="1" t="n">
        <v>38.5</v>
      </c>
      <c r="G175" s="1" t="n">
        <v>2700</v>
      </c>
      <c r="I175" s="1" t="n">
        <v>51</v>
      </c>
      <c r="K175" s="1" t="n">
        <v>34</v>
      </c>
      <c r="L175" s="1" t="n">
        <v>9</v>
      </c>
      <c r="M175" s="1" t="n">
        <v>9</v>
      </c>
    </row>
    <row r="176" customFormat="false" ht="14.25" hidden="false" customHeight="false" outlineLevel="0" collapsed="false">
      <c r="A176" s="1" t="s">
        <v>9</v>
      </c>
      <c r="C176" s="2" t="n">
        <v>25</v>
      </c>
      <c r="D176" s="1" t="n">
        <v>39.3</v>
      </c>
      <c r="F176" s="1" t="n">
        <v>3550</v>
      </c>
      <c r="H176" s="1" t="n">
        <v>55</v>
      </c>
      <c r="J176" s="1" t="n">
        <v>35</v>
      </c>
      <c r="L176" s="1" t="n">
        <v>9</v>
      </c>
      <c r="M176" s="1" t="n">
        <v>9</v>
      </c>
    </row>
    <row r="177" customFormat="false" ht="14.25" hidden="false" customHeight="false" outlineLevel="0" collapsed="false">
      <c r="A177" s="1" t="s">
        <v>9</v>
      </c>
      <c r="C177" s="2" t="n">
        <v>23</v>
      </c>
      <c r="D177" s="1" t="n">
        <v>39.6</v>
      </c>
      <c r="F177" s="1" t="n">
        <v>3900</v>
      </c>
      <c r="H177" s="1" t="n">
        <v>52</v>
      </c>
      <c r="J177" s="1" t="n">
        <v>35</v>
      </c>
      <c r="L177" s="1" t="n">
        <v>9</v>
      </c>
      <c r="M177" s="1" t="n">
        <v>9</v>
      </c>
    </row>
    <row r="178" customFormat="false" ht="14.25" hidden="false" customHeight="false" outlineLevel="0" collapsed="false">
      <c r="A178" s="1" t="s">
        <v>9</v>
      </c>
      <c r="C178" s="2" t="n">
        <v>33</v>
      </c>
      <c r="D178" s="1" t="n">
        <v>39.2</v>
      </c>
      <c r="F178" s="1" t="n">
        <v>3000</v>
      </c>
      <c r="H178" s="1" t="n">
        <v>49</v>
      </c>
      <c r="J178" s="1" t="n">
        <v>34</v>
      </c>
      <c r="L178" s="1" t="n">
        <v>9</v>
      </c>
      <c r="M178" s="1" t="n">
        <v>9</v>
      </c>
    </row>
    <row r="179" customFormat="false" ht="14.25" hidden="false" customHeight="false" outlineLevel="0" collapsed="false">
      <c r="A179" s="1" t="s">
        <v>9</v>
      </c>
      <c r="B179" s="1" t="s">
        <v>13</v>
      </c>
      <c r="C179" s="2" t="n">
        <v>27</v>
      </c>
      <c r="D179" s="1" t="n">
        <v>39.2</v>
      </c>
      <c r="F179" s="1" t="n">
        <v>3200</v>
      </c>
      <c r="H179" s="1" t="n">
        <v>50</v>
      </c>
      <c r="J179" s="1" t="n">
        <v>36</v>
      </c>
      <c r="L179" s="1" t="n">
        <v>9</v>
      </c>
      <c r="M179" s="1" t="n">
        <v>9</v>
      </c>
    </row>
    <row r="180" customFormat="false" ht="14.25" hidden="false" customHeight="false" outlineLevel="0" collapsed="false">
      <c r="A180" s="1" t="s">
        <v>9</v>
      </c>
      <c r="C180" s="2" t="n">
        <v>23</v>
      </c>
      <c r="D180" s="1" t="n">
        <v>39.6</v>
      </c>
      <c r="F180" s="1" t="n">
        <v>3300</v>
      </c>
      <c r="H180" s="1" t="n">
        <v>50</v>
      </c>
      <c r="J180" s="1" t="n">
        <v>33.5</v>
      </c>
      <c r="L180" s="1" t="n">
        <v>9</v>
      </c>
      <c r="M180" s="1" t="n">
        <v>9</v>
      </c>
    </row>
    <row r="181" customFormat="false" ht="14.25" hidden="false" customHeight="false" outlineLevel="0" collapsed="false">
      <c r="A181" s="1" t="s">
        <v>10</v>
      </c>
      <c r="C181" s="2" t="n">
        <v>26</v>
      </c>
      <c r="E181" s="1" t="n">
        <v>38.1</v>
      </c>
      <c r="G181" s="1" t="n">
        <v>3100</v>
      </c>
      <c r="I181" s="1" t="n">
        <v>48</v>
      </c>
      <c r="K181" s="1" t="n">
        <v>34</v>
      </c>
      <c r="L181" s="1" t="n">
        <v>9</v>
      </c>
      <c r="M181" s="1" t="n">
        <v>9</v>
      </c>
    </row>
    <row r="182" customFormat="false" ht="14.25" hidden="false" customHeight="false" outlineLevel="0" collapsed="false">
      <c r="A182" s="1" t="s">
        <v>9</v>
      </c>
      <c r="C182" s="2" t="n">
        <v>24</v>
      </c>
      <c r="D182" s="1" t="n">
        <v>31.4</v>
      </c>
      <c r="F182" s="1" t="n">
        <v>1700</v>
      </c>
      <c r="H182" s="1" t="n">
        <v>47</v>
      </c>
      <c r="J182" s="1" t="n">
        <v>33</v>
      </c>
      <c r="L182" s="1" t="n">
        <v>9</v>
      </c>
      <c r="M182" s="1" t="n">
        <v>9</v>
      </c>
    </row>
    <row r="183" customFormat="false" ht="14.25" hidden="false" customHeight="false" outlineLevel="0" collapsed="false">
      <c r="A183" s="1" t="s">
        <v>9</v>
      </c>
      <c r="B183" s="1" t="s">
        <v>13</v>
      </c>
      <c r="C183" s="2" t="n">
        <v>18</v>
      </c>
      <c r="D183" s="1" t="n">
        <v>40.3</v>
      </c>
      <c r="F183" s="1" t="n">
        <v>3800</v>
      </c>
      <c r="H183" s="1" t="n">
        <v>49</v>
      </c>
      <c r="J183" s="1" t="n">
        <v>32</v>
      </c>
      <c r="L183" s="1" t="n">
        <v>8</v>
      </c>
      <c r="M183" s="1" t="n">
        <v>9</v>
      </c>
    </row>
    <row r="184" customFormat="false" ht="14.25" hidden="false" customHeight="false" outlineLevel="0" collapsed="false">
      <c r="A184" s="1" t="s">
        <v>10</v>
      </c>
      <c r="C184" s="2" t="n">
        <v>20</v>
      </c>
      <c r="E184" s="1" t="n">
        <v>40.1</v>
      </c>
      <c r="G184" s="1" t="n">
        <v>3500</v>
      </c>
      <c r="I184" s="1" t="n">
        <v>52</v>
      </c>
      <c r="K184" s="1" t="n">
        <v>33.5</v>
      </c>
      <c r="L184" s="1" t="n">
        <v>9</v>
      </c>
      <c r="M184" s="1" t="n">
        <v>9</v>
      </c>
    </row>
    <row r="185" customFormat="false" ht="14.25" hidden="false" customHeight="false" outlineLevel="0" collapsed="false">
      <c r="A185" s="1" t="s">
        <v>10</v>
      </c>
      <c r="C185" s="2" t="n">
        <v>24</v>
      </c>
      <c r="E185" s="1" t="n">
        <v>40.3</v>
      </c>
      <c r="G185" s="1" t="n">
        <v>3100</v>
      </c>
      <c r="I185" s="1" t="n">
        <v>50</v>
      </c>
      <c r="K185" s="1" t="n">
        <v>34</v>
      </c>
      <c r="L185" s="1" t="n">
        <v>9</v>
      </c>
      <c r="M185" s="1" t="n">
        <v>9</v>
      </c>
      <c r="N185" s="1" t="s">
        <v>29</v>
      </c>
    </row>
    <row r="186" customFormat="false" ht="14.25" hidden="false" customHeight="false" outlineLevel="0" collapsed="false">
      <c r="A186" s="1" t="s">
        <v>10</v>
      </c>
      <c r="C186" s="2" t="n">
        <v>17</v>
      </c>
      <c r="E186" s="1" t="n">
        <v>40</v>
      </c>
      <c r="G186" s="1" t="n">
        <v>3100</v>
      </c>
      <c r="I186" s="1" t="n">
        <v>50</v>
      </c>
      <c r="K186" s="1" t="n">
        <v>32</v>
      </c>
      <c r="L186" s="1" t="n">
        <v>9</v>
      </c>
      <c r="M186" s="1" t="n">
        <v>9</v>
      </c>
    </row>
    <row r="187" customFormat="false" ht="14.25" hidden="false" customHeight="false" outlineLevel="0" collapsed="false">
      <c r="A187" s="1" t="s">
        <v>9</v>
      </c>
      <c r="C187" s="2" t="n">
        <v>18</v>
      </c>
      <c r="D187" s="1" t="n">
        <v>39.6</v>
      </c>
      <c r="F187" s="1" t="n">
        <v>3200</v>
      </c>
      <c r="H187" s="1" t="n">
        <v>49</v>
      </c>
      <c r="J187" s="1" t="n">
        <v>33</v>
      </c>
      <c r="L187" s="1" t="n">
        <v>9</v>
      </c>
      <c r="M187" s="1" t="n">
        <v>9</v>
      </c>
    </row>
    <row r="188" customFormat="false" ht="14.25" hidden="false" customHeight="false" outlineLevel="0" collapsed="false">
      <c r="A188" s="1" t="s">
        <v>9</v>
      </c>
      <c r="C188" s="2" t="n">
        <v>30</v>
      </c>
      <c r="D188" s="1" t="n">
        <v>40</v>
      </c>
      <c r="F188" s="1" t="n">
        <v>3500</v>
      </c>
      <c r="H188" s="1" t="n">
        <v>50</v>
      </c>
      <c r="J188" s="1" t="n">
        <v>34</v>
      </c>
      <c r="L188" s="1" t="n">
        <v>9</v>
      </c>
      <c r="M188" s="1" t="n">
        <v>9</v>
      </c>
    </row>
    <row r="189" customFormat="false" ht="14.25" hidden="false" customHeight="false" outlineLevel="0" collapsed="false">
      <c r="A189" s="1" t="s">
        <v>10</v>
      </c>
      <c r="C189" s="2" t="n">
        <v>33</v>
      </c>
      <c r="E189" s="1" t="n">
        <v>39.5</v>
      </c>
      <c r="G189" s="1" t="n">
        <v>3400</v>
      </c>
      <c r="I189" s="1" t="n">
        <v>54</v>
      </c>
      <c r="K189" s="1" t="n">
        <v>33.5</v>
      </c>
      <c r="L189" s="1" t="n">
        <v>9</v>
      </c>
      <c r="M189" s="1" t="n">
        <v>9</v>
      </c>
    </row>
    <row r="190" customFormat="false" ht="14.25" hidden="false" customHeight="false" outlineLevel="0" collapsed="false">
      <c r="A190" s="1" t="s">
        <v>10</v>
      </c>
      <c r="C190" s="2" t="n">
        <v>31</v>
      </c>
      <c r="E190" s="1" t="n">
        <v>39.5</v>
      </c>
      <c r="G190" s="1" t="n">
        <v>3600</v>
      </c>
      <c r="I190" s="1" t="n">
        <v>50</v>
      </c>
      <c r="K190" s="1" t="n">
        <v>34.5</v>
      </c>
      <c r="L190" s="1" t="n">
        <v>9</v>
      </c>
      <c r="M190" s="1" t="n">
        <v>9</v>
      </c>
    </row>
    <row r="191" customFormat="false" ht="14.25" hidden="false" customHeight="false" outlineLevel="0" collapsed="false">
      <c r="A191" s="1" t="s">
        <v>9</v>
      </c>
      <c r="C191" s="2" t="n">
        <v>31</v>
      </c>
      <c r="D191" s="1" t="n">
        <v>39</v>
      </c>
      <c r="F191" s="1" t="n">
        <v>2700</v>
      </c>
      <c r="H191" s="1" t="n">
        <v>49</v>
      </c>
      <c r="J191" s="1" t="n">
        <v>34</v>
      </c>
      <c r="L191" s="1" t="n">
        <v>9</v>
      </c>
      <c r="M191" s="1" t="n">
        <v>9</v>
      </c>
    </row>
    <row r="192" customFormat="false" ht="14.25" hidden="false" customHeight="false" outlineLevel="0" collapsed="false">
      <c r="A192" s="1" t="s">
        <v>9</v>
      </c>
      <c r="C192" s="2" t="n">
        <v>22</v>
      </c>
      <c r="D192" s="1" t="n">
        <v>41</v>
      </c>
      <c r="F192" s="1" t="n">
        <v>3500</v>
      </c>
      <c r="H192" s="1" t="n">
        <v>51</v>
      </c>
      <c r="J192" s="1" t="n">
        <v>34.5</v>
      </c>
      <c r="L192" s="1" t="n">
        <v>9</v>
      </c>
      <c r="M192" s="1" t="n">
        <v>9</v>
      </c>
    </row>
    <row r="193" customFormat="false" ht="14.25" hidden="false" customHeight="false" outlineLevel="0" collapsed="false">
      <c r="A193" s="1" t="s">
        <v>10</v>
      </c>
      <c r="C193" s="2" t="n">
        <v>28</v>
      </c>
      <c r="E193" s="1" t="n">
        <v>38.6</v>
      </c>
      <c r="G193" s="1" t="n">
        <v>3600</v>
      </c>
      <c r="I193" s="1" t="n">
        <v>49</v>
      </c>
      <c r="K193" s="1" t="n">
        <v>34</v>
      </c>
      <c r="L193" s="1" t="n">
        <v>9</v>
      </c>
      <c r="M193" s="1" t="n">
        <v>9</v>
      </c>
    </row>
    <row r="194" customFormat="false" ht="14.25" hidden="false" customHeight="false" outlineLevel="0" collapsed="false">
      <c r="A194" s="1" t="s">
        <v>9</v>
      </c>
      <c r="C194" s="2" t="n">
        <v>20</v>
      </c>
      <c r="D194" s="1" t="n">
        <v>40.4</v>
      </c>
      <c r="F194" s="1" t="n">
        <v>3000</v>
      </c>
      <c r="H194" s="1" t="n">
        <v>52</v>
      </c>
      <c r="J194" s="1" t="n">
        <v>34</v>
      </c>
      <c r="L194" s="1" t="n">
        <v>9</v>
      </c>
      <c r="M194" s="1" t="n">
        <v>9</v>
      </c>
    </row>
    <row r="195" customFormat="false" ht="14.25" hidden="false" customHeight="false" outlineLevel="0" collapsed="false">
      <c r="A195" s="1" t="s">
        <v>10</v>
      </c>
      <c r="C195" s="2" t="n">
        <v>30</v>
      </c>
      <c r="E195" s="1" t="n">
        <v>39</v>
      </c>
      <c r="G195" s="1" t="n">
        <v>3050</v>
      </c>
      <c r="I195" s="1" t="n">
        <v>44</v>
      </c>
      <c r="K195" s="1" t="n">
        <v>31</v>
      </c>
      <c r="L195" s="1" t="n">
        <v>9</v>
      </c>
      <c r="M195" s="1" t="n">
        <v>9</v>
      </c>
    </row>
    <row r="196" customFormat="false" ht="14.25" hidden="false" customHeight="false" outlineLevel="0" collapsed="false">
      <c r="A196" s="1" t="s">
        <v>9</v>
      </c>
      <c r="C196" s="2" t="n">
        <v>28</v>
      </c>
      <c r="D196" s="1" t="n">
        <v>36.2</v>
      </c>
      <c r="F196" s="1" t="n">
        <v>3000</v>
      </c>
      <c r="H196" s="1" t="n">
        <v>56</v>
      </c>
      <c r="J196" s="1" t="n">
        <v>34</v>
      </c>
      <c r="L196" s="1" t="n">
        <v>4</v>
      </c>
      <c r="M196" s="1" t="n">
        <v>8</v>
      </c>
    </row>
    <row r="197" customFormat="false" ht="14.25" hidden="false" customHeight="false" outlineLevel="0" collapsed="false">
      <c r="A197" s="1" t="s">
        <v>10</v>
      </c>
      <c r="C197" s="2" t="n">
        <v>29</v>
      </c>
      <c r="E197" s="1" t="n">
        <v>38.2</v>
      </c>
      <c r="G197" s="1" t="n">
        <v>3800</v>
      </c>
      <c r="I197" s="1" t="n">
        <v>51</v>
      </c>
      <c r="K197" s="1" t="n">
        <v>33.5</v>
      </c>
      <c r="L197" s="1" t="n">
        <v>9</v>
      </c>
      <c r="M197" s="1" t="n">
        <v>9</v>
      </c>
      <c r="N197" s="1" t="s">
        <v>30</v>
      </c>
    </row>
    <row r="198" customFormat="false" ht="14.25" hidden="false" customHeight="false" outlineLevel="0" collapsed="false">
      <c r="A198" s="1" t="s">
        <v>9</v>
      </c>
      <c r="C198" s="2" t="n">
        <v>20</v>
      </c>
      <c r="D198" s="1" t="n">
        <v>37.6</v>
      </c>
      <c r="F198" s="1" t="n">
        <v>3200</v>
      </c>
      <c r="H198" s="1" t="n">
        <v>52</v>
      </c>
      <c r="J198" s="1" t="n">
        <v>32</v>
      </c>
      <c r="L198" s="1" t="n">
        <v>9</v>
      </c>
      <c r="M198" s="1" t="n">
        <v>9</v>
      </c>
    </row>
    <row r="199" customFormat="false" ht="14.25" hidden="false" customHeight="false" outlineLevel="0" collapsed="false">
      <c r="A199" s="1" t="s">
        <v>10</v>
      </c>
      <c r="C199" s="2" t="n">
        <v>20</v>
      </c>
      <c r="E199" s="1" t="n">
        <v>39.5</v>
      </c>
      <c r="G199" s="1" t="n">
        <v>2800</v>
      </c>
      <c r="I199" s="1" t="n">
        <v>50</v>
      </c>
      <c r="K199" s="1" t="n">
        <v>32</v>
      </c>
      <c r="L199" s="1" t="n">
        <v>9</v>
      </c>
      <c r="M199" s="1" t="n">
        <v>9</v>
      </c>
    </row>
    <row r="200" customFormat="false" ht="14.25" hidden="false" customHeight="false" outlineLevel="0" collapsed="false">
      <c r="A200" s="1" t="s">
        <v>9</v>
      </c>
      <c r="C200" s="2" t="n">
        <v>34</v>
      </c>
      <c r="D200" s="1" t="n">
        <v>39.5</v>
      </c>
      <c r="F200" s="1" t="n">
        <v>3200</v>
      </c>
      <c r="H200" s="1" t="n">
        <v>50</v>
      </c>
      <c r="J200" s="1" t="n">
        <v>34</v>
      </c>
      <c r="L200" s="1" t="n">
        <v>9</v>
      </c>
      <c r="M200" s="1" t="n">
        <v>9</v>
      </c>
    </row>
    <row r="201" customFormat="false" ht="14.25" hidden="false" customHeight="false" outlineLevel="0" collapsed="false">
      <c r="A201" s="1" t="s">
        <v>10</v>
      </c>
      <c r="C201" s="2" t="n">
        <v>24</v>
      </c>
      <c r="E201" s="1" t="n">
        <v>40.2</v>
      </c>
      <c r="G201" s="1" t="n">
        <v>4700</v>
      </c>
      <c r="I201" s="1" t="n">
        <v>54</v>
      </c>
      <c r="K201" s="1" t="n">
        <v>35.5</v>
      </c>
      <c r="L201" s="1" t="n">
        <v>9</v>
      </c>
      <c r="M201" s="1" t="n">
        <v>9</v>
      </c>
    </row>
    <row r="202" customFormat="false" ht="14.25" hidden="false" customHeight="false" outlineLevel="0" collapsed="false">
      <c r="A202" s="1" t="s">
        <v>9</v>
      </c>
      <c r="C202" s="2" t="n">
        <v>26</v>
      </c>
      <c r="D202" s="1" t="n">
        <v>40</v>
      </c>
      <c r="F202" s="1" t="n">
        <v>3250</v>
      </c>
      <c r="H202" s="1" t="n">
        <v>50</v>
      </c>
      <c r="J202" s="1" t="n">
        <v>34</v>
      </c>
      <c r="L202" s="1" t="n">
        <v>9</v>
      </c>
      <c r="M202" s="1" t="n">
        <v>9</v>
      </c>
    </row>
    <row r="203" customFormat="false" ht="14.25" hidden="false" customHeight="false" outlineLevel="0" collapsed="false">
      <c r="A203" s="1" t="s">
        <v>10</v>
      </c>
      <c r="C203" s="2" t="n">
        <v>21</v>
      </c>
      <c r="E203" s="1" t="n">
        <v>38.4</v>
      </c>
      <c r="G203" s="1" t="n">
        <v>3100</v>
      </c>
      <c r="I203" s="1" t="n">
        <v>51</v>
      </c>
      <c r="K203" s="1" t="n">
        <v>34</v>
      </c>
      <c r="L203" s="1" t="n">
        <v>9</v>
      </c>
      <c r="M203" s="1" t="n">
        <v>9</v>
      </c>
    </row>
    <row r="204" customFormat="false" ht="14.25" hidden="false" customHeight="false" outlineLevel="0" collapsed="false">
      <c r="A204" s="1" t="s">
        <v>10</v>
      </c>
      <c r="C204" s="2" t="n">
        <v>27</v>
      </c>
      <c r="E204" s="1" t="n">
        <v>40.2</v>
      </c>
      <c r="G204" s="1" t="n">
        <v>3500</v>
      </c>
      <c r="I204" s="1" t="n">
        <v>48</v>
      </c>
      <c r="K204" s="1" t="n">
        <v>33</v>
      </c>
      <c r="L204" s="1" t="n">
        <v>9</v>
      </c>
      <c r="M204" s="1" t="n">
        <v>9</v>
      </c>
    </row>
    <row r="205" customFormat="false" ht="14.25" hidden="false" customHeight="false" outlineLevel="0" collapsed="false">
      <c r="A205" s="1" t="s">
        <v>10</v>
      </c>
      <c r="B205" s="1" t="s">
        <v>13</v>
      </c>
      <c r="C205" s="2" t="n">
        <v>28</v>
      </c>
      <c r="E205" s="1" t="n">
        <v>41</v>
      </c>
      <c r="G205" s="1" t="n">
        <v>3280</v>
      </c>
      <c r="I205" s="1" t="n">
        <v>52</v>
      </c>
      <c r="K205" s="1" t="n">
        <v>33</v>
      </c>
      <c r="L205" s="1" t="n">
        <v>9</v>
      </c>
      <c r="M205" s="1" t="n">
        <v>9</v>
      </c>
    </row>
    <row r="206" customFormat="false" ht="14.25" hidden="false" customHeight="false" outlineLevel="0" collapsed="false">
      <c r="A206" s="1" t="s">
        <v>9</v>
      </c>
      <c r="C206" s="2" t="n">
        <v>26</v>
      </c>
      <c r="D206" s="1" t="n">
        <v>40</v>
      </c>
      <c r="F206" s="1" t="n">
        <v>3350</v>
      </c>
      <c r="H206" s="1" t="n">
        <v>53</v>
      </c>
      <c r="J206" s="1" t="n">
        <v>34</v>
      </c>
      <c r="L206" s="1" t="n">
        <v>9</v>
      </c>
      <c r="M206" s="1" t="n">
        <v>9</v>
      </c>
    </row>
    <row r="207" customFormat="false" ht="14.25" hidden="false" customHeight="false" outlineLevel="0" collapsed="false">
      <c r="A207" s="1" t="s">
        <v>9</v>
      </c>
      <c r="C207" s="2" t="n">
        <v>27</v>
      </c>
      <c r="D207" s="1" t="n">
        <v>39.2</v>
      </c>
      <c r="F207" s="1" t="n">
        <v>4400</v>
      </c>
      <c r="H207" s="1" t="n">
        <v>51</v>
      </c>
      <c r="J207" s="1" t="n">
        <v>37</v>
      </c>
      <c r="L207" s="1" t="n">
        <v>9</v>
      </c>
      <c r="M207" s="1" t="n">
        <v>9</v>
      </c>
    </row>
    <row r="208" customFormat="false" ht="14.25" hidden="false" customHeight="false" outlineLevel="0" collapsed="false">
      <c r="A208" s="1" t="s">
        <v>10</v>
      </c>
      <c r="C208" s="2" t="n">
        <v>21</v>
      </c>
      <c r="E208" s="1" t="n">
        <v>39.3</v>
      </c>
      <c r="G208" s="1" t="n">
        <v>3350</v>
      </c>
      <c r="I208" s="1" t="n">
        <v>50</v>
      </c>
      <c r="K208" s="1" t="n">
        <v>33.5</v>
      </c>
      <c r="L208" s="1" t="n">
        <v>9</v>
      </c>
      <c r="M208" s="1" t="n">
        <v>9</v>
      </c>
    </row>
    <row r="209" customFormat="false" ht="14.25" hidden="false" customHeight="false" outlineLevel="0" collapsed="false">
      <c r="A209" s="1" t="s">
        <v>9</v>
      </c>
      <c r="C209" s="2" t="n">
        <v>27</v>
      </c>
      <c r="D209" s="1" t="n">
        <v>38.1</v>
      </c>
      <c r="F209" s="1" t="n">
        <v>2400</v>
      </c>
      <c r="H209" s="1" t="n">
        <v>46</v>
      </c>
      <c r="J209" s="1" t="n">
        <v>31</v>
      </c>
      <c r="L209" s="1" t="n">
        <v>9</v>
      </c>
      <c r="M209" s="1" t="n">
        <v>9</v>
      </c>
    </row>
    <row r="210" customFormat="false" ht="14.25" hidden="false" customHeight="false" outlineLevel="0" collapsed="false">
      <c r="A210" s="1" t="s">
        <v>9</v>
      </c>
      <c r="C210" s="2" t="n">
        <v>27</v>
      </c>
      <c r="D210" s="1" t="n">
        <v>41.5</v>
      </c>
      <c r="F210" s="1" t="n">
        <v>4250</v>
      </c>
      <c r="H210" s="1" t="n">
        <v>51</v>
      </c>
      <c r="J210" s="1" t="n">
        <v>35.5</v>
      </c>
      <c r="L210" s="1" t="n">
        <v>9</v>
      </c>
      <c r="M210" s="1" t="n">
        <v>9</v>
      </c>
    </row>
    <row r="211" customFormat="false" ht="14.25" hidden="false" customHeight="false" outlineLevel="0" collapsed="false">
      <c r="A211" s="1" t="s">
        <v>9</v>
      </c>
      <c r="C211" s="2" t="n">
        <v>37</v>
      </c>
      <c r="D211" s="1" t="n">
        <v>38</v>
      </c>
      <c r="F211" s="1" t="n">
        <v>2700</v>
      </c>
      <c r="H211" s="1" t="n">
        <v>49</v>
      </c>
      <c r="J211" s="1" t="n">
        <v>34</v>
      </c>
      <c r="L211" s="1" t="n">
        <v>9</v>
      </c>
      <c r="M211" s="1" t="n">
        <v>9</v>
      </c>
    </row>
    <row r="212" customFormat="false" ht="14.25" hidden="false" customHeight="false" outlineLevel="0" collapsed="false">
      <c r="A212" s="1" t="s">
        <v>10</v>
      </c>
      <c r="C212" s="2" t="n">
        <v>37</v>
      </c>
      <c r="E212" s="1" t="n">
        <v>39.4</v>
      </c>
      <c r="G212" s="1" t="n">
        <v>2600</v>
      </c>
      <c r="I212" s="1" t="n">
        <v>50</v>
      </c>
      <c r="K212" s="1" t="n">
        <v>39</v>
      </c>
      <c r="L212" s="1" t="n">
        <v>9</v>
      </c>
      <c r="M212" s="1" t="n">
        <v>9</v>
      </c>
    </row>
    <row r="213" customFormat="false" ht="14.25" hidden="false" customHeight="false" outlineLevel="0" collapsed="false">
      <c r="A213" s="1" t="s">
        <v>10</v>
      </c>
      <c r="C213" s="2" t="n">
        <v>31</v>
      </c>
      <c r="E213" s="1" t="n">
        <v>37.5</v>
      </c>
      <c r="G213" s="1" t="n">
        <v>2740</v>
      </c>
      <c r="I213" s="1" t="n">
        <v>51</v>
      </c>
      <c r="K213" s="1" t="n">
        <v>33</v>
      </c>
      <c r="L213" s="1" t="n">
        <v>9</v>
      </c>
      <c r="M213" s="1" t="n">
        <v>9</v>
      </c>
    </row>
    <row r="214" customFormat="false" ht="14.25" hidden="false" customHeight="false" outlineLevel="0" collapsed="false">
      <c r="A214" s="1" t="s">
        <v>9</v>
      </c>
      <c r="C214" s="2" t="n">
        <v>21</v>
      </c>
      <c r="D214" s="1" t="n">
        <v>38.4</v>
      </c>
      <c r="F214" s="1" t="n">
        <v>3800</v>
      </c>
      <c r="H214" s="1" t="n">
        <v>52</v>
      </c>
      <c r="J214" s="1" t="n">
        <v>35</v>
      </c>
      <c r="L214" s="1" t="n">
        <v>9</v>
      </c>
      <c r="M214" s="1" t="n">
        <v>9</v>
      </c>
    </row>
    <row r="215" customFormat="false" ht="14.25" hidden="false" customHeight="false" outlineLevel="0" collapsed="false">
      <c r="A215" s="1" t="s">
        <v>9</v>
      </c>
      <c r="C215" s="2" t="n">
        <v>30</v>
      </c>
      <c r="D215" s="1" t="n">
        <v>40.6</v>
      </c>
      <c r="F215" s="1" t="n">
        <v>4050</v>
      </c>
      <c r="H215" s="1" t="n">
        <v>50</v>
      </c>
      <c r="J215" s="1" t="n">
        <v>36</v>
      </c>
      <c r="L215" s="1" t="n">
        <v>9</v>
      </c>
      <c r="M215" s="1" t="n">
        <v>9</v>
      </c>
    </row>
    <row r="216" customFormat="false" ht="14.25" hidden="false" customHeight="false" outlineLevel="0" collapsed="false">
      <c r="A216" s="1" t="s">
        <v>10</v>
      </c>
      <c r="C216" s="2" t="n">
        <v>33</v>
      </c>
      <c r="E216" s="1" t="n">
        <v>38.3</v>
      </c>
      <c r="G216" s="1" t="n">
        <v>3050</v>
      </c>
      <c r="I216" s="1" t="n">
        <v>47</v>
      </c>
      <c r="K216" s="1" t="n">
        <v>33</v>
      </c>
      <c r="L216" s="1" t="n">
        <v>9</v>
      </c>
      <c r="M216" s="1" t="n">
        <v>9</v>
      </c>
    </row>
    <row r="217" customFormat="false" ht="14.25" hidden="false" customHeight="false" outlineLevel="0" collapsed="false">
      <c r="A217" s="1" t="s">
        <v>10</v>
      </c>
      <c r="B217" s="1" t="s">
        <v>13</v>
      </c>
      <c r="C217" s="2" t="n">
        <v>29</v>
      </c>
      <c r="E217" s="1" t="n">
        <v>39.4</v>
      </c>
      <c r="G217" s="1" t="n">
        <v>3210</v>
      </c>
      <c r="I217" s="1" t="n">
        <v>47</v>
      </c>
      <c r="K217" s="1" t="n">
        <v>34.2</v>
      </c>
      <c r="L217" s="1" t="n">
        <v>7</v>
      </c>
      <c r="M217" s="1" t="n">
        <v>8</v>
      </c>
    </row>
    <row r="218" customFormat="false" ht="14.25" hidden="false" customHeight="false" outlineLevel="0" collapsed="false">
      <c r="A218" s="1" t="s">
        <v>10</v>
      </c>
      <c r="C218" s="2" t="n">
        <v>29</v>
      </c>
      <c r="E218" s="1" t="n">
        <v>39.6</v>
      </c>
      <c r="G218" s="1" t="n">
        <v>3330</v>
      </c>
      <c r="I218" s="1" t="n">
        <v>50</v>
      </c>
      <c r="K218" s="1" t="n">
        <v>36</v>
      </c>
      <c r="L218" s="1" t="n">
        <v>9</v>
      </c>
      <c r="M218" s="1" t="n">
        <v>9</v>
      </c>
      <c r="N218" s="1" t="s">
        <v>31</v>
      </c>
    </row>
    <row r="219" customFormat="false" ht="14.25" hidden="false" customHeight="false" outlineLevel="0" collapsed="false">
      <c r="A219" s="1" t="s">
        <v>10</v>
      </c>
      <c r="C219" s="2" t="n">
        <v>36</v>
      </c>
      <c r="E219" s="1" t="n">
        <v>38.5</v>
      </c>
      <c r="G219" s="1" t="n">
        <v>3300</v>
      </c>
      <c r="I219" s="1" t="n">
        <v>52</v>
      </c>
      <c r="K219" s="1" t="n">
        <v>34</v>
      </c>
      <c r="L219" s="1" t="n">
        <v>9</v>
      </c>
      <c r="M219" s="1" t="n">
        <v>9</v>
      </c>
    </row>
    <row r="220" customFormat="false" ht="14.25" hidden="false" customHeight="false" outlineLevel="0" collapsed="false">
      <c r="A220" s="1" t="s">
        <v>10</v>
      </c>
      <c r="C220" s="2" t="n">
        <v>21</v>
      </c>
      <c r="E220" s="1" t="n">
        <v>38.2</v>
      </c>
      <c r="G220" s="1" t="n">
        <v>3500</v>
      </c>
      <c r="I220" s="1" t="n">
        <v>50</v>
      </c>
      <c r="K220" s="1" t="n">
        <v>33.5</v>
      </c>
      <c r="L220" s="1" t="n">
        <v>6</v>
      </c>
      <c r="M220" s="1" t="n">
        <v>8</v>
      </c>
    </row>
    <row r="221" customFormat="false" ht="14.25" hidden="false" customHeight="false" outlineLevel="0" collapsed="false">
      <c r="A221" s="1" t="s">
        <v>10</v>
      </c>
      <c r="C221" s="2" t="n">
        <v>18</v>
      </c>
      <c r="E221" s="1" t="n">
        <v>40.3</v>
      </c>
      <c r="G221" s="1" t="n">
        <v>3750</v>
      </c>
      <c r="I221" s="1" t="n">
        <v>52</v>
      </c>
      <c r="K221" s="1" t="n">
        <v>34</v>
      </c>
      <c r="L221" s="1" t="n">
        <v>9</v>
      </c>
      <c r="M221" s="1" t="n">
        <v>9</v>
      </c>
    </row>
    <row r="222" customFormat="false" ht="14.25" hidden="false" customHeight="false" outlineLevel="0" collapsed="false">
      <c r="A222" s="1" t="s">
        <v>10</v>
      </c>
      <c r="C222" s="2" t="n">
        <v>21</v>
      </c>
      <c r="E222" s="1" t="n">
        <v>40.2</v>
      </c>
      <c r="G222" s="1" t="n">
        <v>3550</v>
      </c>
      <c r="I222" s="1" t="n">
        <v>52</v>
      </c>
      <c r="K222" s="1" t="n">
        <v>34</v>
      </c>
      <c r="L222" s="1" t="n">
        <v>9</v>
      </c>
      <c r="M222" s="1" t="n">
        <v>8</v>
      </c>
    </row>
    <row r="223" customFormat="false" ht="14.25" hidden="false" customHeight="false" outlineLevel="0" collapsed="false">
      <c r="A223" s="1" t="s">
        <v>10</v>
      </c>
      <c r="C223" s="2" t="n">
        <v>25</v>
      </c>
      <c r="E223" s="1" t="n">
        <v>40.6</v>
      </c>
      <c r="G223" s="1" t="n">
        <v>3650</v>
      </c>
      <c r="I223" s="1" t="n">
        <v>51</v>
      </c>
      <c r="K223" s="1" t="n">
        <v>33</v>
      </c>
      <c r="L223" s="1" t="n">
        <v>9</v>
      </c>
      <c r="M223" s="1" t="n">
        <v>9</v>
      </c>
    </row>
    <row r="224" customFormat="false" ht="14.25" hidden="false" customHeight="false" outlineLevel="0" collapsed="false">
      <c r="A224" s="1" t="s">
        <v>10</v>
      </c>
      <c r="C224" s="2" t="n">
        <v>25</v>
      </c>
      <c r="E224" s="1" t="n">
        <v>38.3</v>
      </c>
      <c r="G224" s="1" t="n">
        <v>3250</v>
      </c>
      <c r="I224" s="1" t="n">
        <v>49</v>
      </c>
      <c r="K224" s="1" t="n">
        <v>33</v>
      </c>
      <c r="L224" s="1" t="n">
        <v>9</v>
      </c>
      <c r="M224" s="1" t="n">
        <v>9</v>
      </c>
    </row>
    <row r="225" customFormat="false" ht="14.25" hidden="false" customHeight="false" outlineLevel="0" collapsed="false">
      <c r="A225" s="1" t="s">
        <v>9</v>
      </c>
      <c r="C225" s="2" t="n">
        <v>36</v>
      </c>
      <c r="D225" s="1" t="n">
        <v>40</v>
      </c>
      <c r="F225" s="1" t="n">
        <v>3200</v>
      </c>
      <c r="H225" s="1" t="n">
        <v>50</v>
      </c>
      <c r="J225" s="1" t="n">
        <v>33</v>
      </c>
      <c r="L225" s="1" t="n">
        <v>9</v>
      </c>
      <c r="M225" s="1" t="n">
        <v>9</v>
      </c>
    </row>
    <row r="226" customFormat="false" ht="14.25" hidden="false" customHeight="false" outlineLevel="0" collapsed="false">
      <c r="A226" s="1" t="s">
        <v>10</v>
      </c>
      <c r="C226" s="2" t="n">
        <v>23</v>
      </c>
      <c r="E226" s="1" t="n">
        <v>39</v>
      </c>
      <c r="G226" s="1" t="n">
        <v>2850</v>
      </c>
      <c r="I226" s="1" t="n">
        <v>50</v>
      </c>
      <c r="K226" s="1" t="n">
        <v>34</v>
      </c>
      <c r="L226" s="1" t="n">
        <v>9</v>
      </c>
      <c r="M226" s="1" t="n">
        <v>9</v>
      </c>
    </row>
    <row r="227" customFormat="false" ht="14.25" hidden="false" customHeight="false" outlineLevel="0" collapsed="false">
      <c r="A227" s="1" t="s">
        <v>10</v>
      </c>
      <c r="C227" s="2" t="n">
        <v>21</v>
      </c>
      <c r="E227" s="1" t="n">
        <v>39.2</v>
      </c>
      <c r="G227" s="1" t="n">
        <v>3050</v>
      </c>
      <c r="I227" s="1" t="n">
        <v>49</v>
      </c>
      <c r="K227" s="1" t="n">
        <v>32</v>
      </c>
      <c r="L227" s="1" t="n">
        <v>9</v>
      </c>
      <c r="M227" s="1" t="n">
        <v>9</v>
      </c>
    </row>
    <row r="228" customFormat="false" ht="14.25" hidden="false" customHeight="false" outlineLevel="0" collapsed="false">
      <c r="A228" s="1" t="s">
        <v>10</v>
      </c>
      <c r="C228" s="2" t="n">
        <v>33</v>
      </c>
      <c r="E228" s="1" t="n">
        <v>40</v>
      </c>
      <c r="G228" s="1" t="n">
        <v>3700</v>
      </c>
      <c r="I228" s="1" t="n">
        <v>52</v>
      </c>
      <c r="K228" s="1" t="n">
        <v>34</v>
      </c>
      <c r="L228" s="1" t="n">
        <v>9</v>
      </c>
      <c r="M228" s="1" t="n">
        <v>9</v>
      </c>
    </row>
    <row r="229" customFormat="false" ht="14.25" hidden="false" customHeight="false" outlineLevel="0" collapsed="false">
      <c r="A229" s="1" t="s">
        <v>9</v>
      </c>
      <c r="C229" s="2" t="n">
        <v>29</v>
      </c>
      <c r="D229" s="1" t="n">
        <v>35.6</v>
      </c>
      <c r="F229" s="1" t="n">
        <v>2950</v>
      </c>
      <c r="H229" s="1" t="n">
        <v>50</v>
      </c>
      <c r="J229" s="1" t="n">
        <v>34</v>
      </c>
      <c r="L229" s="1" t="n">
        <v>9</v>
      </c>
      <c r="M229" s="1" t="n">
        <v>9</v>
      </c>
    </row>
    <row r="230" customFormat="false" ht="14.25" hidden="false" customHeight="false" outlineLevel="0" collapsed="false">
      <c r="A230" s="1" t="s">
        <v>9</v>
      </c>
      <c r="C230" s="2" t="n">
        <v>20</v>
      </c>
      <c r="D230" s="1" t="n">
        <v>38.6</v>
      </c>
      <c r="F230" s="1" t="n">
        <v>2800</v>
      </c>
      <c r="H230" s="1" t="n">
        <v>48</v>
      </c>
      <c r="J230" s="1" t="n">
        <v>33</v>
      </c>
      <c r="L230" s="1" t="n">
        <v>9</v>
      </c>
      <c r="M230" s="1" t="n">
        <v>9</v>
      </c>
    </row>
    <row r="231" customFormat="false" ht="14.25" hidden="false" customHeight="false" outlineLevel="0" collapsed="false">
      <c r="A231" s="1" t="s">
        <v>9</v>
      </c>
      <c r="C231" s="2" t="n">
        <v>18</v>
      </c>
      <c r="D231" s="1" t="n">
        <v>41.4</v>
      </c>
      <c r="F231" s="1" t="n">
        <v>4050</v>
      </c>
      <c r="H231" s="1" t="n">
        <v>53</v>
      </c>
      <c r="J231" s="1" t="n">
        <v>35</v>
      </c>
      <c r="L231" s="1" t="n">
        <v>9</v>
      </c>
      <c r="M231" s="1" t="n">
        <v>9</v>
      </c>
    </row>
    <row r="232" customFormat="false" ht="14.25" hidden="false" customHeight="false" outlineLevel="0" collapsed="false">
      <c r="A232" s="1" t="s">
        <v>10</v>
      </c>
      <c r="C232" s="2" t="n">
        <v>30</v>
      </c>
      <c r="E232" s="1" t="n">
        <v>38.1</v>
      </c>
      <c r="G232" s="1" t="n">
        <v>3400</v>
      </c>
      <c r="I232" s="1" t="n">
        <v>52</v>
      </c>
      <c r="K232" s="1" t="n">
        <v>33.5</v>
      </c>
      <c r="L232" s="1" t="n">
        <v>9</v>
      </c>
      <c r="M232" s="1" t="n">
        <v>9</v>
      </c>
    </row>
    <row r="233" customFormat="false" ht="14.25" hidden="false" customHeight="false" outlineLevel="0" collapsed="false">
      <c r="A233" s="1" t="s">
        <v>10</v>
      </c>
      <c r="C233" s="2" t="n">
        <v>32</v>
      </c>
      <c r="E233" s="1" t="n">
        <v>39</v>
      </c>
      <c r="G233" s="1" t="n">
        <v>3600</v>
      </c>
      <c r="I233" s="1" t="n">
        <v>51</v>
      </c>
      <c r="K233" s="1" t="n">
        <v>35</v>
      </c>
      <c r="L233" s="1" t="n">
        <v>9</v>
      </c>
      <c r="M233" s="1" t="n">
        <v>8</v>
      </c>
    </row>
    <row r="234" customFormat="false" ht="14.25" hidden="false" customHeight="false" outlineLevel="0" collapsed="false">
      <c r="A234" s="1" t="s">
        <v>10</v>
      </c>
      <c r="C234" s="2" t="n">
        <v>35</v>
      </c>
      <c r="E234" s="1" t="n">
        <v>37.3</v>
      </c>
      <c r="G234" s="1" t="n">
        <v>2050</v>
      </c>
      <c r="I234" s="1" t="n">
        <v>45</v>
      </c>
      <c r="K234" s="1" t="n">
        <v>33.4</v>
      </c>
      <c r="L234" s="1" t="n">
        <v>8</v>
      </c>
      <c r="M234" s="1" t="n">
        <v>9</v>
      </c>
    </row>
  </sheetData>
  <mergeCells count="5">
    <mergeCell ref="D1:E1"/>
    <mergeCell ref="F1:G1"/>
    <mergeCell ref="H1:I1"/>
    <mergeCell ref="J1:K1"/>
    <mergeCell ref="L1:M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32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W15" activeCellId="0" sqref="W15"/>
    </sheetView>
  </sheetViews>
  <sheetFormatPr defaultRowHeight="14.25" zeroHeight="false" outlineLevelRow="0" outlineLevelCol="0"/>
  <cols>
    <col collapsed="false" customWidth="true" hidden="false" outlineLevel="0" max="1" min="1" style="7" width="6.43"/>
    <col collapsed="false" customWidth="true" hidden="false" outlineLevel="0" max="6" min="2" style="7" width="6.28"/>
    <col collapsed="false" customWidth="true" hidden="false" outlineLevel="0" max="7" min="7" style="7" width="7.43"/>
    <col collapsed="false" customWidth="true" hidden="false" outlineLevel="0" max="8" min="8" style="7" width="6.28"/>
    <col collapsed="false" customWidth="true" hidden="false" outlineLevel="0" max="9" min="9" style="7" width="7.71"/>
    <col collapsed="false" customWidth="true" hidden="false" outlineLevel="0" max="10" min="10" style="7" width="7.57"/>
    <col collapsed="false" customWidth="true" hidden="false" outlineLevel="0" max="11" min="11" style="7" width="6.57"/>
    <col collapsed="false" customWidth="true" hidden="false" outlineLevel="0" max="13" min="12" style="7" width="6.28"/>
    <col collapsed="false" customWidth="true" hidden="false" outlineLevel="0" max="14" min="14" style="7" width="6"/>
    <col collapsed="false" customWidth="true" hidden="false" outlineLevel="0" max="15" min="15" style="7" width="7.43"/>
    <col collapsed="false" customWidth="true" hidden="false" outlineLevel="0" max="16" min="16" style="7" width="16.14"/>
    <col collapsed="false" customWidth="true" hidden="false" outlineLevel="0" max="17" min="17" style="7" width="13.28"/>
    <col collapsed="false" customWidth="false" hidden="false" outlineLevel="0" max="21" min="18" style="7" width="11.43"/>
    <col collapsed="false" customWidth="true" hidden="false" outlineLevel="0" max="22" min="22" style="7" width="7.85"/>
    <col collapsed="false" customWidth="true" hidden="false" outlineLevel="0" max="23" min="23" style="7" width="28.29"/>
    <col collapsed="false" customWidth="true" hidden="false" outlineLevel="0" max="24" min="24" style="7" width="22.15"/>
    <col collapsed="false" customWidth="true" hidden="false" outlineLevel="0" max="26" min="25" style="7" width="13.28"/>
    <col collapsed="false" customWidth="false" hidden="false" outlineLevel="0" max="1025" min="27" style="7" width="11.43"/>
  </cols>
  <sheetData>
    <row r="1" customFormat="false" ht="14.25" hidden="false" customHeight="true" outlineLevel="0" collapsed="false">
      <c r="N1" s="7" t="s">
        <v>27</v>
      </c>
      <c r="P1" s="7" t="s">
        <v>32</v>
      </c>
      <c r="Q1" s="7" t="s">
        <v>33</v>
      </c>
      <c r="R1" s="7" t="s">
        <v>34</v>
      </c>
    </row>
    <row r="2" customFormat="false" ht="14.25" hidden="false" customHeight="true" outlineLevel="0" collapsed="false">
      <c r="A2" s="8" t="s">
        <v>0</v>
      </c>
      <c r="B2" s="8" t="s">
        <v>35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 t="s">
        <v>36</v>
      </c>
      <c r="O2" s="8"/>
      <c r="P2" s="7" t="n">
        <v>34</v>
      </c>
      <c r="Q2" s="7" t="n">
        <f aca="false">COUNTIF('BASE DE DATOS'!D2:D234,"&lt;34")</f>
        <v>3</v>
      </c>
      <c r="R2" s="7" t="n">
        <f aca="false">COUNTIF('BASE DE DATOS'!E2:E234,"&lt;34")</f>
        <v>1</v>
      </c>
      <c r="V2" s="7" t="s">
        <v>27</v>
      </c>
      <c r="W2" s="9" t="s">
        <v>37</v>
      </c>
      <c r="X2" s="10"/>
    </row>
    <row r="3" customFormat="false" ht="14.25" hidden="false" customHeight="true" outlineLevel="0" collapsed="false">
      <c r="A3" s="8"/>
      <c r="B3" s="8" t="s">
        <v>38</v>
      </c>
      <c r="C3" s="8"/>
      <c r="D3" s="8" t="s">
        <v>39</v>
      </c>
      <c r="E3" s="8"/>
      <c r="F3" s="8" t="s">
        <v>40</v>
      </c>
      <c r="G3" s="8"/>
      <c r="H3" s="8" t="s">
        <v>41</v>
      </c>
      <c r="I3" s="8"/>
      <c r="J3" s="8" t="s">
        <v>42</v>
      </c>
      <c r="K3" s="8"/>
      <c r="L3" s="8" t="s">
        <v>43</v>
      </c>
      <c r="M3" s="8"/>
      <c r="N3" s="8"/>
      <c r="O3" s="8"/>
      <c r="P3" s="7" t="n">
        <v>36.6</v>
      </c>
      <c r="Q3" s="7" t="n">
        <f aca="false">COUNTIFS('BASE DE DATOS'!D2:D234,"&gt;="&amp;P2,'BASE DE DATOS'!D2:D234,"&lt;="&amp;P3)</f>
        <v>7</v>
      </c>
      <c r="R3" s="7" t="n">
        <f aca="false">COUNTIFS('BASE DE DATOS'!E2:E234,"&gt;="&amp;P2,'BASE DE DATOS'!E2:E234,"&lt;="&amp;P3)</f>
        <v>3</v>
      </c>
      <c r="W3" s="9" t="s">
        <v>44</v>
      </c>
      <c r="X3" s="9" t="s">
        <v>45</v>
      </c>
      <c r="Y3" s="7" t="s">
        <v>46</v>
      </c>
      <c r="Z3" s="7" t="s">
        <v>47</v>
      </c>
    </row>
    <row r="4" customFormat="false" ht="14.25" hidden="false" customHeight="false" outlineLevel="0" collapsed="false">
      <c r="A4" s="8"/>
      <c r="B4" s="11" t="s">
        <v>48</v>
      </c>
      <c r="C4" s="11" t="s">
        <v>47</v>
      </c>
      <c r="D4" s="11" t="s">
        <v>48</v>
      </c>
      <c r="E4" s="11" t="s">
        <v>47</v>
      </c>
      <c r="F4" s="11" t="s">
        <v>48</v>
      </c>
      <c r="G4" s="11" t="s">
        <v>47</v>
      </c>
      <c r="H4" s="11" t="s">
        <v>48</v>
      </c>
      <c r="I4" s="11" t="s">
        <v>47</v>
      </c>
      <c r="J4" s="11" t="s">
        <v>48</v>
      </c>
      <c r="K4" s="11" t="s">
        <v>47</v>
      </c>
      <c r="L4" s="11" t="s">
        <v>48</v>
      </c>
      <c r="M4" s="11" t="s">
        <v>47</v>
      </c>
      <c r="N4" s="12" t="s">
        <v>46</v>
      </c>
      <c r="O4" s="7" t="s">
        <v>47</v>
      </c>
      <c r="P4" s="7" t="n">
        <v>38.6</v>
      </c>
      <c r="Q4" s="7" t="n">
        <f aca="false">COUNTIFS('BASE DE DATOS'!D2:D234,"&gt;"&amp;P3,'BASE DE DATOS'!D2:D234,"&lt;="&amp;P4)</f>
        <v>35</v>
      </c>
      <c r="R4" s="7" t="n">
        <f aca="false">COUNTIFS('BASE DE DATOS'!E2:E234,"&gt;"&amp;P3,'BASE DE DATOS'!E2:E234,"&lt;="&amp;P4)</f>
        <v>48</v>
      </c>
      <c r="W4" s="9" t="s">
        <v>49</v>
      </c>
      <c r="X4" s="9" t="s">
        <v>50</v>
      </c>
      <c r="Y4" s="7" t="n">
        <f aca="false">COUNTIF('BASE DE DATOS'!B2:B234,"SI")</f>
        <v>10</v>
      </c>
      <c r="Z4" s="13" t="n">
        <f aca="false">Y4/233</f>
        <v>0.0429184549356223</v>
      </c>
    </row>
    <row r="5" customFormat="false" ht="14.25" hidden="false" customHeight="true" outlineLevel="0" collapsed="false">
      <c r="A5" s="11" t="s">
        <v>10</v>
      </c>
      <c r="B5" s="11" t="n">
        <v>1</v>
      </c>
      <c r="C5" s="14" t="n">
        <f aca="false">B5/233</f>
        <v>0.00429184549356223</v>
      </c>
      <c r="D5" s="11" t="n">
        <v>3</v>
      </c>
      <c r="E5" s="14" t="n">
        <f aca="false">D5/233</f>
        <v>0.0128755364806867</v>
      </c>
      <c r="F5" s="11" t="n">
        <v>48</v>
      </c>
      <c r="G5" s="14" t="n">
        <f aca="false">F5/233</f>
        <v>0.206008583690987</v>
      </c>
      <c r="H5" s="11" t="n">
        <v>62</v>
      </c>
      <c r="I5" s="14" t="n">
        <f aca="false">H5/233</f>
        <v>0.266094420600858</v>
      </c>
      <c r="J5" s="11" t="n">
        <v>4</v>
      </c>
      <c r="K5" s="14" t="n">
        <f aca="false">J5/233</f>
        <v>0.0171673819742489</v>
      </c>
      <c r="L5" s="11" t="n">
        <v>0</v>
      </c>
      <c r="M5" s="11" t="n">
        <v>0</v>
      </c>
      <c r="N5" s="7" t="n">
        <f aca="false">B5+D5+F5+H5+J5+L5</f>
        <v>118</v>
      </c>
      <c r="O5" s="15" t="n">
        <f aca="false">C5+E5+G5+I5+K5+M5</f>
        <v>0.506437768240343</v>
      </c>
      <c r="P5" s="7" t="n">
        <v>40.6</v>
      </c>
      <c r="Q5" s="7" t="n">
        <f aca="false">COUNTIFS('BASE DE DATOS'!D2:D234,"&gt;"&amp;P4,'BASE DE DATOS'!D2:D234,"&lt;="&amp;P5)</f>
        <v>64</v>
      </c>
      <c r="R5" s="7" t="n">
        <f aca="false">COUNTIFS('BASE DE DATOS'!E2:E234,"&gt;"&amp;P4,'BASE DE DATOS'!E2:E234,"&lt;="&amp;P5)</f>
        <v>62</v>
      </c>
      <c r="W5" s="9"/>
      <c r="X5" s="9" t="s">
        <v>51</v>
      </c>
      <c r="Y5" s="7" t="n">
        <f aca="false">233-Y4</f>
        <v>223</v>
      </c>
      <c r="Z5" s="13" t="n">
        <f aca="false">Y5/233</f>
        <v>0.957081545064378</v>
      </c>
    </row>
    <row r="6" customFormat="false" ht="14.25" hidden="false" customHeight="false" outlineLevel="0" collapsed="false">
      <c r="A6" s="11" t="s">
        <v>9</v>
      </c>
      <c r="B6" s="11" t="n">
        <v>3</v>
      </c>
      <c r="C6" s="14" t="n">
        <f aca="false">B6/233</f>
        <v>0.0128755364806867</v>
      </c>
      <c r="D6" s="11" t="n">
        <v>7</v>
      </c>
      <c r="E6" s="14" t="n">
        <f aca="false">D6/233</f>
        <v>0.0300429184549356</v>
      </c>
      <c r="F6" s="11" t="n">
        <v>35</v>
      </c>
      <c r="G6" s="16" t="n">
        <f aca="false">F6/233</f>
        <v>0.150214592274678</v>
      </c>
      <c r="H6" s="11" t="n">
        <v>64</v>
      </c>
      <c r="I6" s="14" t="n">
        <f aca="false">H6/233</f>
        <v>0.274678111587983</v>
      </c>
      <c r="J6" s="11" t="n">
        <v>6</v>
      </c>
      <c r="K6" s="14" t="n">
        <f aca="false">J6/233</f>
        <v>0.0257510729613734</v>
      </c>
      <c r="L6" s="11" t="n">
        <v>0</v>
      </c>
      <c r="M6" s="11" t="n">
        <v>0</v>
      </c>
      <c r="N6" s="7" t="n">
        <f aca="false">B6+D6+F6+H6+J6+L6</f>
        <v>115</v>
      </c>
      <c r="O6" s="15" t="n">
        <f aca="false">C6+E6+G6+I6+K6+M6</f>
        <v>0.493562231759657</v>
      </c>
      <c r="P6" s="7" t="n">
        <v>41.6</v>
      </c>
      <c r="Q6" s="7" t="n">
        <f aca="false">COUNTIFS('BASE DE DATOS'!D2:D234,"&gt;"&amp;P5,'BASE DE DATOS'!D2:D234,"&lt;="&amp;P6)</f>
        <v>6</v>
      </c>
      <c r="R6" s="7" t="n">
        <f aca="false">COUNTIFS('BASE DE DATOS'!E2:E234,"&gt;"&amp;P5,'BASE DE DATOS'!E2:E234,"&lt;="&amp;P6)</f>
        <v>4</v>
      </c>
      <c r="W6" s="9" t="s">
        <v>52</v>
      </c>
      <c r="X6" s="9" t="s">
        <v>53</v>
      </c>
      <c r="Y6" s="7" t="n">
        <f aca="false">COUNTIFS('BASE DE DATOS'!L2:L234,"&gt;=0",'BASE DE DATOS'!L2:L234,"&lt;=3")</f>
        <v>3</v>
      </c>
      <c r="Z6" s="13" t="n">
        <f aca="false">Y6/233</f>
        <v>0.0128755364806867</v>
      </c>
    </row>
    <row r="7" customFormat="false" ht="14.25" hidden="false" customHeight="false" outlineLevel="0" collapsed="false">
      <c r="A7" s="11" t="s">
        <v>36</v>
      </c>
      <c r="B7" s="11" t="n">
        <f aca="false">B5+B6</f>
        <v>4</v>
      </c>
      <c r="C7" s="17" t="n">
        <f aca="false">C5+C6</f>
        <v>0.0171673819742489</v>
      </c>
      <c r="D7" s="11" t="n">
        <f aca="false">D5+D6</f>
        <v>10</v>
      </c>
      <c r="E7" s="17" t="n">
        <f aca="false">E5+E6</f>
        <v>0.0429184549356223</v>
      </c>
      <c r="F7" s="11" t="n">
        <f aca="false">F5+F6</f>
        <v>83</v>
      </c>
      <c r="G7" s="17" t="n">
        <f aca="false">G5+G6</f>
        <v>0.356223175965665</v>
      </c>
      <c r="H7" s="11" t="n">
        <f aca="false">H5+H6</f>
        <v>126</v>
      </c>
      <c r="I7" s="17" t="n">
        <f aca="false">I5+I6</f>
        <v>0.540772532188841</v>
      </c>
      <c r="J7" s="11" t="n">
        <f aca="false">J5+J6</f>
        <v>10</v>
      </c>
      <c r="K7" s="17" t="n">
        <f aca="false">K5+K6</f>
        <v>0.0429184549356223</v>
      </c>
      <c r="L7" s="11" t="n">
        <f aca="false">L5+L6</f>
        <v>0</v>
      </c>
      <c r="M7" s="11" t="n">
        <f aca="false">M5+M6</f>
        <v>0</v>
      </c>
      <c r="N7" s="7" t="n">
        <f aca="false">B7+D7+F7+H7+J7+L7</f>
        <v>233</v>
      </c>
      <c r="O7" s="18" t="n">
        <f aca="false">C7+E7+G7+I7+K7+M7</f>
        <v>1</v>
      </c>
      <c r="P7" s="7" t="n">
        <v>45</v>
      </c>
      <c r="Q7" s="7" t="n">
        <f aca="false">COUNTIFS('BASE DE DATOS'!D2:D234,"&gt;"&amp;P6,'BASE DE DATOS'!D2:D234,"&lt;="&amp;P7)</f>
        <v>0</v>
      </c>
      <c r="R7" s="7" t="n">
        <f aca="false">COUNTIFS('BASE DE DATOS'!E2:E234,"&gt;"&amp;P6,'BASE DE DATOS'!E2:E234,"&lt;="&amp;P7)</f>
        <v>0</v>
      </c>
      <c r="W7" s="9"/>
      <c r="X7" s="9" t="s">
        <v>54</v>
      </c>
      <c r="Y7" s="7" t="n">
        <f aca="false">COUNTIFS('BASE DE DATOS'!L2:L234,"&gt;3",'BASE DE DATOS'!L2:L234,"&lt;=6")</f>
        <v>5</v>
      </c>
      <c r="Z7" s="13" t="n">
        <f aca="false">Y7/233</f>
        <v>0.0214592274678112</v>
      </c>
    </row>
    <row r="8" customFormat="false" ht="15" hidden="false" customHeight="true" outlineLevel="0" collapsed="false">
      <c r="A8" s="8" t="s">
        <v>0</v>
      </c>
      <c r="B8" s="8" t="s">
        <v>55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 t="s">
        <v>36</v>
      </c>
      <c r="O8" s="8"/>
      <c r="P8" s="7" t="s">
        <v>36</v>
      </c>
      <c r="Q8" s="7" t="n">
        <f aca="false">Q2+Q3+Q4+Q5+Q6+Q7</f>
        <v>115</v>
      </c>
      <c r="R8" s="7" t="n">
        <f aca="false">R2+R3+R4+R5+R6+R7</f>
        <v>118</v>
      </c>
      <c r="W8" s="9"/>
      <c r="X8" s="9" t="s">
        <v>56</v>
      </c>
      <c r="Y8" s="7" t="n">
        <f aca="false">COUNTIFS('BASE DE DATOS'!L2:L234,"&gt;6",'BASE DE DATOS'!L2:L234,"&lt;=9")</f>
        <v>225</v>
      </c>
      <c r="Z8" s="13" t="n">
        <f aca="false">Y8/233</f>
        <v>0.965665236051502</v>
      </c>
    </row>
    <row r="9" customFormat="false" ht="13.5" hidden="false" customHeight="true" outlineLevel="0" collapsed="false">
      <c r="A9" s="8"/>
      <c r="B9" s="8" t="s">
        <v>57</v>
      </c>
      <c r="C9" s="8"/>
      <c r="D9" s="8"/>
      <c r="E9" s="8" t="s">
        <v>58</v>
      </c>
      <c r="F9" s="8"/>
      <c r="G9" s="8"/>
      <c r="H9" s="8" t="s">
        <v>59</v>
      </c>
      <c r="I9" s="8"/>
      <c r="J9" s="8"/>
      <c r="K9" s="8" t="s">
        <v>60</v>
      </c>
      <c r="L9" s="8"/>
      <c r="M9" s="8"/>
      <c r="N9" s="8"/>
      <c r="O9" s="8"/>
      <c r="P9" s="8" t="s">
        <v>36</v>
      </c>
      <c r="Q9" s="8"/>
      <c r="R9" s="7" t="n">
        <f aca="false">Q8+R8</f>
        <v>233</v>
      </c>
      <c r="W9" s="9" t="s">
        <v>61</v>
      </c>
      <c r="X9" s="9" t="s">
        <v>62</v>
      </c>
      <c r="Y9" s="7" t="n">
        <f aca="false">COUNTIFS('BASE DE DATOS'!M2:M234,"&gt;=0",'BASE DE DATOS'!M2:M234,"&lt;=3")</f>
        <v>0</v>
      </c>
      <c r="Z9" s="13" t="n">
        <f aca="false">Y9/233</f>
        <v>0</v>
      </c>
    </row>
    <row r="10" customFormat="false" ht="14.25" hidden="false" customHeight="true" outlineLevel="0" collapsed="false">
      <c r="A10" s="8"/>
      <c r="B10" s="8" t="s">
        <v>48</v>
      </c>
      <c r="C10" s="8"/>
      <c r="D10" s="12" t="s">
        <v>47</v>
      </c>
      <c r="E10" s="8" t="s">
        <v>46</v>
      </c>
      <c r="F10" s="8"/>
      <c r="G10" s="12" t="s">
        <v>47</v>
      </c>
      <c r="H10" s="8" t="s">
        <v>48</v>
      </c>
      <c r="I10" s="8"/>
      <c r="J10" s="12" t="s">
        <v>47</v>
      </c>
      <c r="K10" s="8" t="s">
        <v>48</v>
      </c>
      <c r="L10" s="8"/>
      <c r="M10" s="12" t="s">
        <v>47</v>
      </c>
      <c r="N10" s="12" t="s">
        <v>46</v>
      </c>
      <c r="O10" s="12" t="s">
        <v>47</v>
      </c>
      <c r="W10" s="9"/>
      <c r="X10" s="9" t="s">
        <v>63</v>
      </c>
      <c r="Y10" s="7" t="n">
        <f aca="false">COUNTIFS('BASE DE DATOS'!M2:M234,"&gt;3",'BASE DE DATOS'!M2:M234,"&lt;=6")</f>
        <v>3</v>
      </c>
      <c r="Z10" s="13" t="n">
        <f aca="false">Y10/233</f>
        <v>0.0128755364806867</v>
      </c>
    </row>
    <row r="11" customFormat="false" ht="13.5" hidden="false" customHeight="true" outlineLevel="0" collapsed="false">
      <c r="A11" s="7" t="s">
        <v>10</v>
      </c>
      <c r="B11" s="8" t="n">
        <f aca="false">COUNTIF('BASE DE DATOS'!F2:F234,"&lt;=1500")</f>
        <v>0</v>
      </c>
      <c r="C11" s="8"/>
      <c r="D11" s="12" t="n">
        <v>0</v>
      </c>
      <c r="E11" s="8" t="n">
        <v>6</v>
      </c>
      <c r="F11" s="8"/>
      <c r="G11" s="19" t="n">
        <f aca="false">E11/233</f>
        <v>0.0257510729613734</v>
      </c>
      <c r="H11" s="8" t="n">
        <v>111</v>
      </c>
      <c r="I11" s="8"/>
      <c r="J11" s="19" t="n">
        <f aca="false">H11/233</f>
        <v>0.476394849785408</v>
      </c>
      <c r="K11" s="8" t="n">
        <v>1</v>
      </c>
      <c r="L11" s="8"/>
      <c r="M11" s="19" t="n">
        <f aca="false">K11/233</f>
        <v>0.00429184549356223</v>
      </c>
      <c r="N11" s="7" t="n">
        <v>115</v>
      </c>
      <c r="O11" s="15" t="n">
        <f aca="false">M11+J11+G11+D11</f>
        <v>0.506437768240343</v>
      </c>
      <c r="P11" s="7" t="s">
        <v>32</v>
      </c>
      <c r="Q11" s="7" t="s">
        <v>33</v>
      </c>
      <c r="R11" s="7" t="s">
        <v>34</v>
      </c>
      <c r="W11" s="9"/>
      <c r="X11" s="9" t="s">
        <v>64</v>
      </c>
      <c r="Y11" s="7" t="n">
        <f aca="false">COUNTIFS('BASE DE DATOS'!M2:M234,"&gt;6",'BASE DE DATOS'!M2:M234,"&lt;=9")</f>
        <v>230</v>
      </c>
      <c r="Z11" s="13" t="n">
        <f aca="false">Y11/233</f>
        <v>0.987124463519313</v>
      </c>
    </row>
    <row r="12" customFormat="false" ht="13.5" hidden="false" customHeight="true" outlineLevel="0" collapsed="false">
      <c r="A12" s="7" t="s">
        <v>9</v>
      </c>
      <c r="B12" s="8" t="n">
        <f aca="false">COUNTIF('BASE DE DATOS'!G2:G234,"&lt;=1500")</f>
        <v>0</v>
      </c>
      <c r="C12" s="8"/>
      <c r="D12" s="12" t="n">
        <v>0</v>
      </c>
      <c r="E12" s="8" t="n">
        <v>11</v>
      </c>
      <c r="F12" s="8"/>
      <c r="G12" s="19" t="n">
        <f aca="false">E12/233</f>
        <v>0.0472103004291846</v>
      </c>
      <c r="H12" s="8" t="n">
        <v>91</v>
      </c>
      <c r="I12" s="8"/>
      <c r="J12" s="19" t="n">
        <f aca="false">H12/233</f>
        <v>0.390557939914163</v>
      </c>
      <c r="K12" s="8" t="n">
        <v>13</v>
      </c>
      <c r="L12" s="8"/>
      <c r="M12" s="19" t="n">
        <f aca="false">K12/233</f>
        <v>0.055793991416309</v>
      </c>
      <c r="N12" s="7" t="n">
        <v>118</v>
      </c>
      <c r="O12" s="15" t="n">
        <f aca="false">M12+J12+G12+D12</f>
        <v>0.493562231759657</v>
      </c>
      <c r="P12" s="7" t="n">
        <v>1500</v>
      </c>
      <c r="Q12" s="7" t="n">
        <f aca="false">COUNTIFS('BASE DE DATOS'!F2:F234,"&lt;=1500")</f>
        <v>0</v>
      </c>
      <c r="R12" s="7" t="n">
        <f aca="false">COUNTIFS('BASE DE DATOS'!G2:G234,"&lt;=1500")</f>
        <v>0</v>
      </c>
    </row>
    <row r="13" customFormat="false" ht="14.25" hidden="false" customHeight="false" outlineLevel="0" collapsed="false">
      <c r="A13" s="7" t="s">
        <v>36</v>
      </c>
      <c r="B13" s="8" t="n">
        <v>0</v>
      </c>
      <c r="C13" s="8"/>
      <c r="D13" s="12" t="n">
        <v>0</v>
      </c>
      <c r="E13" s="8" t="n">
        <f aca="false">E11+E12</f>
        <v>17</v>
      </c>
      <c r="F13" s="8"/>
      <c r="G13" s="20" t="n">
        <f aca="false">G11+G12</f>
        <v>0.0729613733905579</v>
      </c>
      <c r="H13" s="8" t="n">
        <f aca="false">H11+H12</f>
        <v>202</v>
      </c>
      <c r="I13" s="8"/>
      <c r="J13" s="20" t="n">
        <f aca="false">J11+J12</f>
        <v>0.866952789699571</v>
      </c>
      <c r="K13" s="8" t="n">
        <f aca="false">K11+K12</f>
        <v>14</v>
      </c>
      <c r="L13" s="8"/>
      <c r="M13" s="20" t="n">
        <f aca="false">M11+M12</f>
        <v>0.0600858369098713</v>
      </c>
      <c r="N13" s="7" t="n">
        <f aca="false">N11+N12</f>
        <v>233</v>
      </c>
      <c r="O13" s="18" t="n">
        <f aca="false">O11+O12</f>
        <v>1</v>
      </c>
      <c r="P13" s="7" t="n">
        <v>2500</v>
      </c>
      <c r="Q13" s="7" t="n">
        <f aca="false">COUNTIFS('BASE DE DATOS'!F2:F234,"&gt;"&amp;P12,'BASE DE DATOS'!F2:F234,"&lt;="&amp;P13)</f>
        <v>11</v>
      </c>
      <c r="R13" s="7" t="n">
        <f aca="false">COUNTIFS('BASE DE DATOS'!G2:G234,"&gt;"&amp;P12,'BASE DE DATOS'!G2:G234,"&lt;="&amp;P13)</f>
        <v>6</v>
      </c>
    </row>
    <row r="14" customFormat="false" ht="15" hidden="false" customHeight="true" outlineLevel="0" collapsed="false">
      <c r="A14" s="8" t="s">
        <v>0</v>
      </c>
      <c r="B14" s="8" t="s">
        <v>65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 t="s">
        <v>36</v>
      </c>
      <c r="O14" s="8"/>
      <c r="P14" s="7" t="n">
        <v>3999</v>
      </c>
      <c r="Q14" s="7" t="n">
        <f aca="false">COUNTIFS('BASE DE DATOS'!F2:F234,"&gt;"&amp;P13,'BASE DE DATOS'!F2:F234,"&lt;="&amp;P14)</f>
        <v>91</v>
      </c>
      <c r="R14" s="7" t="n">
        <f aca="false">COUNTIFS('BASE DE DATOS'!G2:G234,"&gt;"&amp;P13,'BASE DE DATOS'!G2:G234,"&lt;="&amp;P14)</f>
        <v>111</v>
      </c>
    </row>
    <row r="15" customFormat="false" ht="14.25" hidden="false" customHeight="true" outlineLevel="0" collapsed="false">
      <c r="A15" s="8"/>
      <c r="B15" s="8" t="s">
        <v>66</v>
      </c>
      <c r="C15" s="8"/>
      <c r="D15" s="8"/>
      <c r="E15" s="8"/>
      <c r="F15" s="8" t="s">
        <v>67</v>
      </c>
      <c r="G15" s="8"/>
      <c r="H15" s="8"/>
      <c r="I15" s="8"/>
      <c r="J15" s="8" t="s">
        <v>68</v>
      </c>
      <c r="K15" s="8"/>
      <c r="L15" s="8"/>
      <c r="M15" s="8"/>
      <c r="N15" s="8"/>
      <c r="O15" s="8"/>
      <c r="P15" s="7" t="n">
        <v>4000</v>
      </c>
      <c r="Q15" s="7" t="n">
        <f aca="false">COUNTIFS('BASE DE DATOS'!F2:F234,"&gt;=4000")</f>
        <v>13</v>
      </c>
      <c r="R15" s="7" t="n">
        <f aca="false">COUNTIFS('BASE DE DATOS'!G2:G234,"&gt;=4000")</f>
        <v>1</v>
      </c>
      <c r="V15" s="7" t="s">
        <v>27</v>
      </c>
      <c r="W15" s="9" t="s">
        <v>69</v>
      </c>
    </row>
    <row r="16" customFormat="false" ht="14.25" hidden="false" customHeight="true" outlineLevel="0" collapsed="false">
      <c r="A16" s="8"/>
      <c r="B16" s="8" t="s">
        <v>48</v>
      </c>
      <c r="C16" s="8"/>
      <c r="D16" s="8" t="s">
        <v>47</v>
      </c>
      <c r="E16" s="8"/>
      <c r="F16" s="8" t="s">
        <v>48</v>
      </c>
      <c r="G16" s="8"/>
      <c r="H16" s="8" t="s">
        <v>47</v>
      </c>
      <c r="I16" s="8"/>
      <c r="J16" s="8" t="s">
        <v>48</v>
      </c>
      <c r="K16" s="8"/>
      <c r="L16" s="8" t="s">
        <v>47</v>
      </c>
      <c r="M16" s="8"/>
      <c r="N16" s="12" t="s">
        <v>46</v>
      </c>
      <c r="O16" s="7" t="s">
        <v>47</v>
      </c>
      <c r="P16" s="7" t="s">
        <v>36</v>
      </c>
      <c r="Q16" s="7" t="n">
        <f aca="false">Q12+Q13+Q14+Q15</f>
        <v>115</v>
      </c>
      <c r="R16" s="7" t="n">
        <f aca="false">R12+R14+R13+R15</f>
        <v>118</v>
      </c>
      <c r="W16" s="7" t="s">
        <v>70</v>
      </c>
      <c r="X16" s="7" t="s">
        <v>48</v>
      </c>
      <c r="Y16" s="7" t="s">
        <v>47</v>
      </c>
    </row>
    <row r="17" customFormat="false" ht="14.25" hidden="false" customHeight="true" outlineLevel="0" collapsed="false">
      <c r="A17" s="7" t="s">
        <v>10</v>
      </c>
      <c r="B17" s="8" t="n">
        <v>6</v>
      </c>
      <c r="C17" s="8"/>
      <c r="D17" s="13" t="n">
        <f aca="false">B17/233</f>
        <v>0.0257510729613734</v>
      </c>
      <c r="E17" s="13"/>
      <c r="F17" s="8" t="n">
        <v>111</v>
      </c>
      <c r="G17" s="8"/>
      <c r="H17" s="13" t="n">
        <f aca="false">F17/233</f>
        <v>0.476394849785408</v>
      </c>
      <c r="I17" s="13"/>
      <c r="J17" s="8" t="n">
        <v>1</v>
      </c>
      <c r="K17" s="8"/>
      <c r="L17" s="13" t="n">
        <f aca="false">J17/233</f>
        <v>0.00429184549356223</v>
      </c>
      <c r="M17" s="13"/>
      <c r="N17" s="7" t="n">
        <f aca="false">B17+F17+J17</f>
        <v>118</v>
      </c>
      <c r="O17" s="15" t="n">
        <f aca="false">D17+H17+L17</f>
        <v>0.506437768240343</v>
      </c>
      <c r="P17" s="8" t="s">
        <v>71</v>
      </c>
      <c r="Q17" s="8"/>
      <c r="R17" s="7" t="n">
        <f aca="false">Q16+R16</f>
        <v>233</v>
      </c>
      <c r="V17" s="7" t="s">
        <v>27</v>
      </c>
      <c r="W17" s="11" t="s">
        <v>72</v>
      </c>
      <c r="X17" s="7" t="n">
        <v>1</v>
      </c>
      <c r="Y17" s="13" t="n">
        <f aca="false">X17/18</f>
        <v>0.0555555555555556</v>
      </c>
    </row>
    <row r="18" customFormat="false" ht="14.25" hidden="false" customHeight="false" outlineLevel="0" collapsed="false">
      <c r="A18" s="7" t="s">
        <v>9</v>
      </c>
      <c r="B18" s="8" t="n">
        <v>4</v>
      </c>
      <c r="C18" s="8"/>
      <c r="D18" s="13" t="n">
        <f aca="false">B18/233</f>
        <v>0.0171673819742489</v>
      </c>
      <c r="E18" s="13"/>
      <c r="F18" s="8" t="n">
        <v>107</v>
      </c>
      <c r="G18" s="8"/>
      <c r="H18" s="13" t="n">
        <f aca="false">F18/233</f>
        <v>0.459227467811159</v>
      </c>
      <c r="I18" s="13"/>
      <c r="J18" s="8" t="n">
        <v>4</v>
      </c>
      <c r="K18" s="8"/>
      <c r="L18" s="13" t="n">
        <f aca="false">J18/233</f>
        <v>0.0171673819742489</v>
      </c>
      <c r="M18" s="13"/>
      <c r="N18" s="7" t="n">
        <f aca="false">B18+F18+J18</f>
        <v>115</v>
      </c>
      <c r="O18" s="13" t="n">
        <f aca="false">D18+H18+L18</f>
        <v>0.493562231759657</v>
      </c>
      <c r="V18" s="7" t="s">
        <v>27</v>
      </c>
      <c r="W18" s="9" t="s">
        <v>22</v>
      </c>
      <c r="X18" s="7" t="n">
        <v>2</v>
      </c>
      <c r="Y18" s="13" t="n">
        <f aca="false">X18/18</f>
        <v>0.111111111111111</v>
      </c>
    </row>
    <row r="19" customFormat="false" ht="14.25" hidden="false" customHeight="false" outlineLevel="0" collapsed="false">
      <c r="A19" s="7" t="s">
        <v>71</v>
      </c>
      <c r="B19" s="8" t="n">
        <f aca="false">B17+B18</f>
        <v>10</v>
      </c>
      <c r="C19" s="8"/>
      <c r="D19" s="21" t="n">
        <f aca="false">D17+D18</f>
        <v>0.0429184549356223</v>
      </c>
      <c r="E19" s="21"/>
      <c r="F19" s="8" t="n">
        <f aca="false">F17+F18</f>
        <v>218</v>
      </c>
      <c r="G19" s="8"/>
      <c r="H19" s="21" t="n">
        <f aca="false">H17+H18</f>
        <v>0.935622317596566</v>
      </c>
      <c r="I19" s="21"/>
      <c r="J19" s="22" t="n">
        <f aca="false">J17+J18</f>
        <v>5</v>
      </c>
      <c r="K19" s="22"/>
      <c r="L19" s="21" t="n">
        <f aca="false">L17+L18</f>
        <v>0.0214592274678112</v>
      </c>
      <c r="M19" s="21"/>
      <c r="N19" s="7" t="n">
        <f aca="false">N17+N18</f>
        <v>233</v>
      </c>
      <c r="O19" s="18" t="n">
        <f aca="false">O17+O18</f>
        <v>1</v>
      </c>
      <c r="P19" s="7" t="s">
        <v>32</v>
      </c>
      <c r="Q19" s="23" t="s">
        <v>73</v>
      </c>
      <c r="R19" s="9" t="s">
        <v>74</v>
      </c>
      <c r="S19" s="7" t="s">
        <v>27</v>
      </c>
      <c r="W19" s="9" t="s">
        <v>75</v>
      </c>
      <c r="X19" s="7" t="n">
        <v>1</v>
      </c>
      <c r="Y19" s="13" t="n">
        <f aca="false">X19/18</f>
        <v>0.0555555555555556</v>
      </c>
    </row>
    <row r="20" customFormat="false" ht="14.25" hidden="false" customHeight="true" outlineLevel="0" collapsed="false">
      <c r="A20" s="8" t="s">
        <v>0</v>
      </c>
      <c r="B20" s="8" t="s">
        <v>76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 t="s">
        <v>36</v>
      </c>
      <c r="O20" s="8"/>
      <c r="P20" s="7" t="n">
        <v>45.5</v>
      </c>
      <c r="Q20" s="7" t="n">
        <f aca="false">COUNTIFS('BASE DE DATOS'!H2:H234,"&lt;45.5")</f>
        <v>4</v>
      </c>
      <c r="R20" s="7" t="n">
        <f aca="false">COUNTIFS('BASE DE DATOS'!I2:I234,"&lt;45.5")</f>
        <v>6</v>
      </c>
      <c r="W20" s="11" t="s">
        <v>77</v>
      </c>
      <c r="X20" s="7" t="n">
        <v>1</v>
      </c>
      <c r="Y20" s="13" t="n">
        <f aca="false">X20/18</f>
        <v>0.0555555555555556</v>
      </c>
    </row>
    <row r="21" customFormat="false" ht="14.25" hidden="false" customHeight="true" outlineLevel="0" collapsed="false">
      <c r="A21" s="8"/>
      <c r="B21" s="8" t="s">
        <v>78</v>
      </c>
      <c r="C21" s="8"/>
      <c r="D21" s="8"/>
      <c r="E21" s="8"/>
      <c r="F21" s="8" t="s">
        <v>79</v>
      </c>
      <c r="G21" s="8"/>
      <c r="H21" s="8"/>
      <c r="I21" s="8"/>
      <c r="J21" s="8" t="s">
        <v>80</v>
      </c>
      <c r="K21" s="8"/>
      <c r="L21" s="8"/>
      <c r="M21" s="8"/>
      <c r="N21" s="8"/>
      <c r="O21" s="8"/>
      <c r="P21" s="7" t="n">
        <v>54</v>
      </c>
      <c r="Q21" s="7" t="n">
        <f aca="false">COUNTIFS('BASE DE DATOS'!H2:H234,"&gt;="&amp;P20,'BASE DE DATOS'!H2:H234,"&lt;="&amp;P21)</f>
        <v>107</v>
      </c>
      <c r="R21" s="7" t="n">
        <f aca="false">COUNTIFS('BASE DE DATOS'!I2:I234,"&gt;="&amp;P20,'BASE DE DATOS'!I2:I234,"&lt;="&amp;P21)</f>
        <v>111</v>
      </c>
      <c r="W21" s="11" t="s">
        <v>81</v>
      </c>
      <c r="X21" s="7" t="n">
        <v>1</v>
      </c>
      <c r="Y21" s="13" t="n">
        <f aca="false">X21/18</f>
        <v>0.0555555555555556</v>
      </c>
    </row>
    <row r="22" customFormat="false" ht="14.25" hidden="false" customHeight="true" outlineLevel="0" collapsed="false">
      <c r="A22" s="8"/>
      <c r="B22" s="8" t="s">
        <v>48</v>
      </c>
      <c r="C22" s="8"/>
      <c r="D22" s="8" t="s">
        <v>47</v>
      </c>
      <c r="E22" s="8"/>
      <c r="F22" s="8" t="s">
        <v>48</v>
      </c>
      <c r="G22" s="8"/>
      <c r="H22" s="8" t="s">
        <v>47</v>
      </c>
      <c r="I22" s="8"/>
      <c r="J22" s="8" t="s">
        <v>48</v>
      </c>
      <c r="K22" s="8"/>
      <c r="L22" s="8" t="s">
        <v>47</v>
      </c>
      <c r="M22" s="8"/>
      <c r="N22" s="12" t="s">
        <v>46</v>
      </c>
      <c r="O22" s="7" t="s">
        <v>47</v>
      </c>
      <c r="P22" s="7" t="s">
        <v>82</v>
      </c>
      <c r="Q22" s="7" t="n">
        <f aca="false">COUNTIFS('BASE DE DATOS'!H2:H234,"&gt;54")</f>
        <v>4</v>
      </c>
      <c r="R22" s="7" t="n">
        <f aca="false">COUNTIFS('BASE DE DATOS'!I2:I234,"&gt;54")</f>
        <v>1</v>
      </c>
      <c r="W22" s="11" t="s">
        <v>83</v>
      </c>
      <c r="X22" s="7" t="n">
        <v>1</v>
      </c>
      <c r="Y22" s="13" t="n">
        <f aca="false">X22/18</f>
        <v>0.0555555555555556</v>
      </c>
    </row>
    <row r="23" customFormat="false" ht="14.25" hidden="false" customHeight="false" outlineLevel="0" collapsed="false">
      <c r="A23" s="7" t="s">
        <v>10</v>
      </c>
      <c r="B23" s="8" t="n">
        <v>1</v>
      </c>
      <c r="C23" s="8"/>
      <c r="D23" s="13" t="n">
        <f aca="false">B23/233</f>
        <v>0.00429184549356223</v>
      </c>
      <c r="E23" s="13"/>
      <c r="F23" s="8" t="n">
        <v>116</v>
      </c>
      <c r="G23" s="8"/>
      <c r="H23" s="13" t="n">
        <f aca="false">F23/233</f>
        <v>0.497854077253219</v>
      </c>
      <c r="I23" s="13"/>
      <c r="J23" s="8" t="n">
        <v>1</v>
      </c>
      <c r="K23" s="8"/>
      <c r="L23" s="13" t="n">
        <f aca="false">J23/233</f>
        <v>0.00429184549356223</v>
      </c>
      <c r="M23" s="13"/>
      <c r="N23" s="7" t="n">
        <f aca="false">B23+F23+J23</f>
        <v>118</v>
      </c>
      <c r="O23" s="15" t="n">
        <f aca="false">D23+H23+L23</f>
        <v>0.506437768240343</v>
      </c>
      <c r="P23" s="7" t="s">
        <v>71</v>
      </c>
      <c r="Q23" s="7" t="n">
        <f aca="false">Q22+Q21+Q20</f>
        <v>115</v>
      </c>
      <c r="R23" s="7" t="n">
        <f aca="false">R22+R21+R20</f>
        <v>118</v>
      </c>
      <c r="W23" s="11" t="s">
        <v>84</v>
      </c>
      <c r="X23" s="7" t="n">
        <v>2</v>
      </c>
      <c r="Y23" s="13" t="n">
        <f aca="false">X23/18</f>
        <v>0.111111111111111</v>
      </c>
    </row>
    <row r="24" customFormat="false" ht="14.25" hidden="false" customHeight="true" outlineLevel="0" collapsed="false">
      <c r="A24" s="7" t="s">
        <v>9</v>
      </c>
      <c r="B24" s="8" t="n">
        <v>4</v>
      </c>
      <c r="C24" s="8"/>
      <c r="D24" s="13" t="n">
        <f aca="false">B24/233</f>
        <v>0.0171673819742489</v>
      </c>
      <c r="E24" s="13"/>
      <c r="F24" s="8" t="n">
        <v>109</v>
      </c>
      <c r="G24" s="8"/>
      <c r="H24" s="13" t="n">
        <f aca="false">F24/233</f>
        <v>0.467811158798283</v>
      </c>
      <c r="I24" s="13"/>
      <c r="J24" s="8" t="n">
        <v>2</v>
      </c>
      <c r="K24" s="8"/>
      <c r="L24" s="13" t="n">
        <f aca="false">J24/233</f>
        <v>0.00858369098712446</v>
      </c>
      <c r="M24" s="13"/>
      <c r="N24" s="7" t="n">
        <f aca="false">B24+F24+J24</f>
        <v>115</v>
      </c>
      <c r="O24" s="15" t="n">
        <f aca="false">D24+H24+L24</f>
        <v>0.493562231759657</v>
      </c>
      <c r="P24" s="8" t="s">
        <v>36</v>
      </c>
      <c r="Q24" s="8"/>
      <c r="R24" s="7" t="n">
        <f aca="false">Q23+R23</f>
        <v>233</v>
      </c>
      <c r="W24" s="9" t="s">
        <v>18</v>
      </c>
      <c r="X24" s="7" t="n">
        <v>1</v>
      </c>
      <c r="Y24" s="13" t="n">
        <f aca="false">X24/18</f>
        <v>0.0555555555555556</v>
      </c>
    </row>
    <row r="25" customFormat="false" ht="14.25" hidden="false" customHeight="false" outlineLevel="0" collapsed="false">
      <c r="A25" s="7" t="s">
        <v>36</v>
      </c>
      <c r="B25" s="8" t="n">
        <f aca="false">B23+B24</f>
        <v>5</v>
      </c>
      <c r="C25" s="8"/>
      <c r="D25" s="21" t="n">
        <f aca="false">D23+D24</f>
        <v>0.0214592274678112</v>
      </c>
      <c r="E25" s="21"/>
      <c r="F25" s="8" t="n">
        <f aca="false">F23+F24</f>
        <v>225</v>
      </c>
      <c r="G25" s="8"/>
      <c r="H25" s="21" t="n">
        <f aca="false">H23+H24</f>
        <v>0.965665236051502</v>
      </c>
      <c r="I25" s="21"/>
      <c r="J25" s="8" t="n">
        <f aca="false">J23+J24</f>
        <v>3</v>
      </c>
      <c r="K25" s="8"/>
      <c r="L25" s="21" t="n">
        <f aca="false">L23+L24</f>
        <v>0.0128755364806867</v>
      </c>
      <c r="M25" s="21"/>
      <c r="N25" s="7" t="n">
        <f aca="false">B25+F25+J25</f>
        <v>233</v>
      </c>
      <c r="O25" s="18" t="n">
        <f aca="false">D25+H25+L25</f>
        <v>1</v>
      </c>
      <c r="W25" s="9" t="s">
        <v>85</v>
      </c>
      <c r="X25" s="7" t="n">
        <v>1</v>
      </c>
      <c r="Y25" s="13" t="n">
        <f aca="false">X25/18</f>
        <v>0.0555555555555556</v>
      </c>
    </row>
    <row r="26" customFormat="false" ht="14.25" hidden="false" customHeight="false" outlineLevel="0" collapsed="false">
      <c r="P26" s="7" t="s">
        <v>32</v>
      </c>
      <c r="Q26" s="9" t="s">
        <v>73</v>
      </c>
      <c r="R26" s="9" t="s">
        <v>34</v>
      </c>
      <c r="S26" s="7" t="s">
        <v>27</v>
      </c>
      <c r="W26" s="11" t="s">
        <v>86</v>
      </c>
      <c r="X26" s="7" t="n">
        <v>1</v>
      </c>
      <c r="Y26" s="13" t="n">
        <f aca="false">X26/18</f>
        <v>0.0555555555555556</v>
      </c>
    </row>
    <row r="27" customFormat="false" ht="14.25" hidden="false" customHeight="false" outlineLevel="0" collapsed="false">
      <c r="P27" s="7" t="n">
        <v>31</v>
      </c>
      <c r="Q27" s="7" t="n">
        <f aca="false">COUNTIFS('BASE DE DATOS'!J2:J234,"&lt;31")</f>
        <v>4</v>
      </c>
      <c r="R27" s="7" t="n">
        <f aca="false">COUNTIFS('BASE DE DATOS'!K2:K234,"&lt;31")</f>
        <v>1</v>
      </c>
      <c r="W27" s="11" t="s">
        <v>24</v>
      </c>
      <c r="X27" s="7" t="n">
        <v>1</v>
      </c>
      <c r="Y27" s="13" t="n">
        <f aca="false">X27/18</f>
        <v>0.0555555555555556</v>
      </c>
    </row>
    <row r="28" customFormat="false" ht="14.25" hidden="false" customHeight="false" outlineLevel="0" collapsed="false">
      <c r="P28" s="7" t="n">
        <v>37</v>
      </c>
      <c r="Q28" s="7" t="n">
        <f aca="false">COUNTIFS('BASE DE DATOS'!J2:J234,"&gt;="&amp;P27,'BASE DE DATOS'!J2:J234,"&lt;="&amp;P28)</f>
        <v>109</v>
      </c>
      <c r="R28" s="7" t="n">
        <f aca="false">COUNTIFS('BASE DE DATOS'!K2:K234,"&gt;="&amp;P27,'BASE DE DATOS'!K2:K234,"&lt;="&amp;P28)</f>
        <v>116</v>
      </c>
      <c r="W28" s="10" t="s">
        <v>25</v>
      </c>
      <c r="X28" s="7" t="n">
        <v>1</v>
      </c>
      <c r="Y28" s="13" t="n">
        <f aca="false">X28/18</f>
        <v>0.0555555555555556</v>
      </c>
    </row>
    <row r="29" customFormat="false" ht="14.25" hidden="false" customHeight="false" outlineLevel="0" collapsed="false">
      <c r="P29" s="7" t="s">
        <v>87</v>
      </c>
      <c r="Q29" s="7" t="n">
        <f aca="false">COUNTIFS('BASE DE DATOS'!J2:J234,"&gt;37")</f>
        <v>2</v>
      </c>
      <c r="R29" s="7" t="n">
        <f aca="false">COUNTIFS('BASE DE DATOS'!K2:K234,"&gt;37")</f>
        <v>1</v>
      </c>
      <c r="W29" s="11" t="s">
        <v>88</v>
      </c>
      <c r="X29" s="7" t="n">
        <v>1</v>
      </c>
      <c r="Y29" s="13" t="n">
        <f aca="false">X29/18</f>
        <v>0.0555555555555556</v>
      </c>
    </row>
    <row r="30" customFormat="false" ht="14.25" hidden="false" customHeight="false" outlineLevel="0" collapsed="false">
      <c r="P30" s="7" t="s">
        <v>71</v>
      </c>
      <c r="Q30" s="7" t="n">
        <f aca="false">Q27+Q28+Q29</f>
        <v>115</v>
      </c>
      <c r="R30" s="7" t="n">
        <f aca="false">R27+R28+R29</f>
        <v>118</v>
      </c>
      <c r="W30" s="9" t="s">
        <v>89</v>
      </c>
      <c r="X30" s="7" t="n">
        <v>1</v>
      </c>
      <c r="Y30" s="13" t="n">
        <f aca="false">X30/18</f>
        <v>0.0555555555555556</v>
      </c>
    </row>
    <row r="31" customFormat="false" ht="14.25" hidden="false" customHeight="true" outlineLevel="0" collapsed="false">
      <c r="P31" s="8" t="s">
        <v>71</v>
      </c>
      <c r="Q31" s="8"/>
      <c r="R31" s="7" t="n">
        <f aca="false">Q30+R30</f>
        <v>233</v>
      </c>
      <c r="W31" s="9" t="s">
        <v>90</v>
      </c>
      <c r="X31" s="7" t="n">
        <v>2</v>
      </c>
      <c r="Y31" s="13" t="n">
        <f aca="false">X31/18</f>
        <v>0.111111111111111</v>
      </c>
    </row>
    <row r="32" customFormat="false" ht="14.25" hidden="false" customHeight="false" outlineLevel="0" collapsed="false">
      <c r="W32" s="9" t="s">
        <v>91</v>
      </c>
      <c r="X32" s="7" t="n">
        <v>1</v>
      </c>
      <c r="Y32" s="13" t="n">
        <f aca="false">X32/18</f>
        <v>0.0555555555555556</v>
      </c>
    </row>
  </sheetData>
  <mergeCells count="96">
    <mergeCell ref="A2:A4"/>
    <mergeCell ref="B2:M2"/>
    <mergeCell ref="N2:O3"/>
    <mergeCell ref="B3:C3"/>
    <mergeCell ref="D3:E3"/>
    <mergeCell ref="F3:G3"/>
    <mergeCell ref="H3:I3"/>
    <mergeCell ref="J3:K3"/>
    <mergeCell ref="L3:M3"/>
    <mergeCell ref="A8:A10"/>
    <mergeCell ref="B8:M8"/>
    <mergeCell ref="N8:O9"/>
    <mergeCell ref="B9:D9"/>
    <mergeCell ref="E9:G9"/>
    <mergeCell ref="H9:J9"/>
    <mergeCell ref="K9:M9"/>
    <mergeCell ref="P9:Q9"/>
    <mergeCell ref="B10:C10"/>
    <mergeCell ref="E10:F10"/>
    <mergeCell ref="H10:I10"/>
    <mergeCell ref="K10:L10"/>
    <mergeCell ref="B11:C11"/>
    <mergeCell ref="E11:F11"/>
    <mergeCell ref="H11:I11"/>
    <mergeCell ref="K11:L11"/>
    <mergeCell ref="B12:C12"/>
    <mergeCell ref="E12:F12"/>
    <mergeCell ref="H12:I12"/>
    <mergeCell ref="K12:L12"/>
    <mergeCell ref="B13:C13"/>
    <mergeCell ref="E13:F13"/>
    <mergeCell ref="H13:I13"/>
    <mergeCell ref="K13:L13"/>
    <mergeCell ref="A14:A16"/>
    <mergeCell ref="B14:M14"/>
    <mergeCell ref="N14:O15"/>
    <mergeCell ref="B15:E15"/>
    <mergeCell ref="F15:I15"/>
    <mergeCell ref="J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P17:Q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A20:A22"/>
    <mergeCell ref="B20:M20"/>
    <mergeCell ref="N20:O21"/>
    <mergeCell ref="B21:E21"/>
    <mergeCell ref="F21:I21"/>
    <mergeCell ref="J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P24:Q24"/>
    <mergeCell ref="B25:C25"/>
    <mergeCell ref="D25:E25"/>
    <mergeCell ref="F25:G25"/>
    <mergeCell ref="H25:I25"/>
    <mergeCell ref="J25:K25"/>
    <mergeCell ref="L25:M25"/>
    <mergeCell ref="P31:Q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2021-11-05T12:49:50Z</dcterms:created>
  <dc:creator/>
  <dc:description/>
  <dc:language>es-ES</dc:language>
  <cp:lastModifiedBy/>
  <dcterms:modified xsi:type="dcterms:W3CDTF">2021-11-05T12:50:04Z</dcterms:modified>
  <cp:revision>2</cp:revision>
  <dc:subject/>
  <dc:title>ARTÍCULO ORIGINAL (DATOS SUPLEMENTARIOS)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